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17"/>
  <workbookPr/>
  <mc:AlternateContent xmlns:mc="http://schemas.openxmlformats.org/markup-compatibility/2006">
    <mc:Choice Requires="x15">
      <x15ac:absPath xmlns:x15ac="http://schemas.microsoft.com/office/spreadsheetml/2010/11/ac" url="D:\Users\jsanmartin\Desktop\Ultimos REM Comentados\"/>
    </mc:Choice>
  </mc:AlternateContent>
  <xr:revisionPtr revIDLastSave="3" documentId="13_ncr:1_{D18EFD37-8639-415E-A74B-8B36316B237A}" xr6:coauthVersionLast="47" xr6:coauthVersionMax="47" xr10:uidLastSave="{F7143E49-459A-4B7B-8F47-AC1BE2330581}"/>
  <bookViews>
    <workbookView xWindow="0" yWindow="0" windowWidth="20490" windowHeight="7695" tabRatio="917" firstSheet="6" activeTab="6" xr2:uid="{00000000-000D-0000-FFFF-FFFF00000000}"/>
  </bookViews>
  <sheets>
    <sheet name="Cuadro Resumen" sheetId="7" r:id="rId1"/>
    <sheet name="REM P1" sheetId="1" r:id="rId2"/>
    <sheet name="REM P2" sheetId="2" r:id="rId3"/>
    <sheet name="REM P3" sheetId="3" r:id="rId4"/>
    <sheet name="REM P4" sheetId="4" r:id="rId5"/>
    <sheet name="REM P5" sheetId="5" r:id="rId6"/>
    <sheet name="REM P6" sheetId="8" r:id="rId7"/>
    <sheet name="REM P7" sheetId="9" r:id="rId8"/>
    <sheet name="REM P9" sheetId="10" r:id="rId9"/>
    <sheet name="REM P12" sheetId="11" r:id="rId10"/>
    <sheet name="REM P13" sheetId="12" r:id="rId11"/>
    <sheet name="P13_Diag_Salud Mental" sheetId="1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6" i="8" l="1"/>
  <c r="S32" i="12"/>
  <c r="D32" i="12"/>
  <c r="C32" i="12"/>
  <c r="B32" i="12" s="1"/>
  <c r="S31" i="12"/>
  <c r="D31" i="12"/>
  <c r="C31" i="12"/>
  <c r="B31" i="12"/>
  <c r="BQ31" i="12" s="1"/>
  <c r="S30" i="12"/>
  <c r="D30" i="12"/>
  <c r="D29" i="12" s="1"/>
  <c r="C30" i="12"/>
  <c r="B30" i="12" s="1"/>
  <c r="S29" i="12"/>
  <c r="R29" i="12"/>
  <c r="Q29" i="12"/>
  <c r="P29" i="12"/>
  <c r="O29" i="12"/>
  <c r="N29" i="12"/>
  <c r="M29" i="12"/>
  <c r="L29" i="12"/>
  <c r="K29" i="12"/>
  <c r="J29" i="12"/>
  <c r="I29" i="12"/>
  <c r="H29" i="12"/>
  <c r="G29" i="12"/>
  <c r="F29" i="12"/>
  <c r="E29" i="12"/>
  <c r="C29" i="12"/>
  <c r="B29" i="12" l="1"/>
  <c r="BS30" i="12"/>
  <c r="BQ30" i="12"/>
  <c r="BS32" i="12"/>
  <c r="BQ32" i="12"/>
  <c r="BS31" i="12"/>
  <c r="E108" i="8" l="1"/>
  <c r="E107" i="8"/>
  <c r="CZ107" i="8" s="1"/>
  <c r="D107" i="8"/>
  <c r="DD107" i="8" s="1"/>
  <c r="E106" i="8"/>
  <c r="D106" i="8"/>
  <c r="C106" i="8" s="1"/>
  <c r="E105" i="8"/>
  <c r="D105" i="8"/>
  <c r="E104" i="8"/>
  <c r="D104" i="8"/>
  <c r="E103" i="8"/>
  <c r="D103" i="8"/>
  <c r="C103" i="8" s="1"/>
  <c r="C104" i="8" l="1"/>
  <c r="C107" i="8"/>
  <c r="DH107" i="8" s="1"/>
  <c r="C105" i="8"/>
  <c r="CG107" i="8"/>
  <c r="CK107" i="8"/>
  <c r="CO107" i="8"/>
  <c r="DA107" i="8"/>
  <c r="DE107" i="8"/>
  <c r="DI107" i="8"/>
  <c r="CH107" i="8"/>
  <c r="CL107" i="8"/>
  <c r="CP107" i="8"/>
  <c r="DB107" i="8"/>
  <c r="DF107" i="8"/>
  <c r="DJ107" i="8"/>
  <c r="CI107" i="8"/>
  <c r="CM107" i="8"/>
  <c r="CQ107" i="8"/>
  <c r="DC107" i="8"/>
  <c r="DG107" i="8"/>
  <c r="DK107" i="8"/>
  <c r="CF107" i="8"/>
  <c r="CJ107" i="8"/>
  <c r="CN107" i="8"/>
  <c r="AV107" i="8" l="1"/>
  <c r="E52" i="8" l="1"/>
  <c r="E51" i="8"/>
  <c r="CZ51" i="8" s="1"/>
  <c r="D51" i="8"/>
  <c r="DD51" i="8" s="1"/>
  <c r="E50" i="8"/>
  <c r="D50" i="8"/>
  <c r="E49" i="8"/>
  <c r="D49" i="8"/>
  <c r="E48" i="8"/>
  <c r="D48" i="8"/>
  <c r="E47" i="8"/>
  <c r="D47" i="8"/>
  <c r="C47" i="8" s="1"/>
  <c r="C50" i="8" l="1"/>
  <c r="C49" i="8"/>
  <c r="C48" i="8"/>
  <c r="CG51" i="8"/>
  <c r="CK51" i="8"/>
  <c r="DA51" i="8"/>
  <c r="DE51" i="8"/>
  <c r="CH51" i="8"/>
  <c r="CP51" i="8"/>
  <c r="DB51" i="8"/>
  <c r="DJ51" i="8"/>
  <c r="CI51" i="8"/>
  <c r="CQ51" i="8"/>
  <c r="DC51" i="8"/>
  <c r="DK51" i="8"/>
  <c r="C51" i="8"/>
  <c r="CF51" i="8"/>
  <c r="CJ51" i="8"/>
  <c r="DH51" i="8" l="1"/>
  <c r="CN51" i="8"/>
  <c r="DG51" i="8"/>
  <c r="CM51" i="8"/>
  <c r="DF51" i="8"/>
  <c r="CL51" i="8"/>
  <c r="DI51" i="8"/>
  <c r="CO51" i="8"/>
  <c r="AV51" i="8" l="1"/>
  <c r="E74" i="4"/>
  <c r="D74" i="4"/>
  <c r="C74" i="4"/>
  <c r="E73" i="4"/>
  <c r="D73" i="4"/>
  <c r="E72" i="4"/>
  <c r="D72" i="4"/>
  <c r="C72" i="4" s="1"/>
  <c r="E71" i="4"/>
  <c r="D71" i="4"/>
  <c r="C71" i="4"/>
  <c r="E69" i="4"/>
  <c r="D69" i="4"/>
  <c r="E68" i="4"/>
  <c r="D68" i="4"/>
  <c r="C68" i="4" s="1"/>
  <c r="E67" i="4"/>
  <c r="D67" i="4"/>
  <c r="C67" i="4"/>
  <c r="E65" i="4"/>
  <c r="D65" i="4"/>
  <c r="C65" i="4"/>
  <c r="E64" i="4"/>
  <c r="D64" i="4"/>
  <c r="E63" i="4"/>
  <c r="D63" i="4"/>
  <c r="C63" i="4" s="1"/>
  <c r="E62" i="4"/>
  <c r="D62" i="4"/>
  <c r="C62" i="4"/>
  <c r="E61" i="4"/>
  <c r="D61" i="4"/>
  <c r="C61" i="4"/>
  <c r="E60" i="4"/>
  <c r="D60" i="4"/>
  <c r="E59" i="4"/>
  <c r="D59" i="4"/>
  <c r="C59" i="4" s="1"/>
  <c r="E58" i="4"/>
  <c r="D58" i="4"/>
  <c r="C58" i="4"/>
  <c r="E57" i="4"/>
  <c r="D57" i="4"/>
  <c r="C57" i="4"/>
  <c r="E56" i="4"/>
  <c r="D56" i="4"/>
  <c r="E55" i="4"/>
  <c r="D55" i="4"/>
  <c r="C55" i="4" s="1"/>
  <c r="E54" i="4"/>
  <c r="D54" i="4"/>
  <c r="C54" i="4"/>
  <c r="E53" i="4"/>
  <c r="D53" i="4"/>
  <c r="C53" i="4"/>
  <c r="E52" i="4"/>
  <c r="D52" i="4"/>
  <c r="E51" i="4"/>
  <c r="D51" i="4"/>
  <c r="C51" i="4" s="1"/>
  <c r="E50" i="4"/>
  <c r="D50" i="4"/>
  <c r="C50" i="4"/>
  <c r="E49" i="4"/>
  <c r="D49" i="4"/>
  <c r="E48" i="4"/>
  <c r="D48" i="4"/>
  <c r="C48" i="4" s="1"/>
  <c r="E47" i="4"/>
  <c r="D47" i="4"/>
  <c r="C47" i="4"/>
  <c r="E46" i="4"/>
  <c r="D46" i="4"/>
  <c r="C46" i="4"/>
  <c r="C40" i="4"/>
  <c r="C39" i="4"/>
  <c r="C38" i="4"/>
  <c r="D37" i="4"/>
  <c r="C37" i="4"/>
  <c r="C36" i="4"/>
  <c r="C35" i="4"/>
  <c r="C27" i="4"/>
  <c r="C26" i="4"/>
  <c r="C25" i="4"/>
  <c r="C24" i="4"/>
  <c r="C23" i="4"/>
  <c r="C22" i="4"/>
  <c r="C21" i="4"/>
  <c r="C20" i="4"/>
  <c r="C19" i="4"/>
  <c r="C18" i="4"/>
  <c r="C17" i="4"/>
  <c r="C16" i="4"/>
  <c r="C15" i="4"/>
  <c r="C14" i="4"/>
  <c r="C13" i="4"/>
  <c r="C12" i="4"/>
  <c r="C52" i="4" l="1"/>
  <c r="C56" i="4"/>
  <c r="C60" i="4"/>
  <c r="C64" i="4"/>
  <c r="C73" i="4"/>
  <c r="F75" i="3"/>
  <c r="E75" i="3"/>
  <c r="D75" i="3" s="1"/>
  <c r="F74" i="3"/>
  <c r="E74" i="3"/>
  <c r="D74" i="3" s="1"/>
  <c r="F73" i="3"/>
  <c r="E73" i="3"/>
  <c r="D73" i="3"/>
  <c r="F72" i="3"/>
  <c r="E72" i="3"/>
  <c r="D72" i="3"/>
  <c r="F71" i="3"/>
  <c r="E71" i="3"/>
  <c r="D71" i="3" s="1"/>
  <c r="F70" i="3"/>
  <c r="E70" i="3"/>
  <c r="D70" i="3" s="1"/>
  <c r="F69" i="3"/>
  <c r="E69" i="3"/>
  <c r="D69" i="3"/>
  <c r="F68" i="3"/>
  <c r="E68" i="3"/>
  <c r="D68" i="3"/>
  <c r="F67" i="3"/>
  <c r="E67" i="3"/>
  <c r="D67" i="3" s="1"/>
  <c r="F51" i="3" l="1"/>
  <c r="E51" i="3"/>
  <c r="D51" i="3"/>
  <c r="F50" i="3"/>
  <c r="E50" i="3"/>
  <c r="F49" i="3"/>
  <c r="E49" i="3"/>
  <c r="D49" i="3" s="1"/>
  <c r="F48" i="3"/>
  <c r="E48" i="3"/>
  <c r="D48" i="3" l="1"/>
  <c r="D50" i="3"/>
  <c r="AQ145" i="2"/>
  <c r="AP145" i="2"/>
  <c r="AO145" i="2"/>
  <c r="AN145" i="2"/>
  <c r="L112" i="1" l="1"/>
  <c r="K112" i="1"/>
  <c r="J112" i="1"/>
  <c r="I112" i="1"/>
  <c r="H112" i="1"/>
  <c r="G112" i="1"/>
  <c r="F112" i="1"/>
  <c r="E112" i="1"/>
  <c r="D112" i="1"/>
  <c r="C111" i="1"/>
  <c r="C110" i="1"/>
  <c r="C109" i="1"/>
  <c r="C108" i="1"/>
  <c r="C112" i="1" l="1"/>
  <c r="S23" i="1"/>
  <c r="P23" i="1"/>
  <c r="O23" i="1"/>
  <c r="N23" i="1"/>
  <c r="M23" i="1"/>
  <c r="A95" i="12" l="1"/>
  <c r="D24" i="12"/>
  <c r="C24" i="12"/>
  <c r="B24" i="12" s="1"/>
  <c r="D23" i="12"/>
  <c r="C23" i="12"/>
  <c r="B23" i="12"/>
  <c r="D22" i="12"/>
  <c r="C22" i="12"/>
  <c r="B22" i="12"/>
  <c r="D21" i="12"/>
  <c r="C21" i="12"/>
  <c r="D20" i="12"/>
  <c r="C20" i="12"/>
  <c r="B20" i="12" s="1"/>
  <c r="D19" i="12"/>
  <c r="C19" i="12"/>
  <c r="B19" i="12"/>
  <c r="D14" i="12"/>
  <c r="C14" i="12"/>
  <c r="B14" i="12"/>
  <c r="D13" i="12"/>
  <c r="C13" i="12"/>
  <c r="B13" i="12" s="1"/>
  <c r="D12" i="12"/>
  <c r="C12" i="12"/>
  <c r="B12" i="12" s="1"/>
  <c r="Q11" i="12"/>
  <c r="P11" i="12"/>
  <c r="O11" i="12"/>
  <c r="N11" i="12"/>
  <c r="M11" i="12"/>
  <c r="L11" i="12"/>
  <c r="K11" i="12"/>
  <c r="J11" i="12"/>
  <c r="I11" i="12"/>
  <c r="H11" i="12"/>
  <c r="G11" i="12"/>
  <c r="F11" i="12"/>
  <c r="E11" i="12"/>
  <c r="C11" i="12"/>
  <c r="D6" i="12"/>
  <c r="C6" i="12"/>
  <c r="B6" i="12"/>
  <c r="D11" i="12" l="1"/>
  <c r="B21" i="12"/>
  <c r="B11" i="12"/>
  <c r="A94" i="12" s="1"/>
  <c r="G131" i="11" l="1"/>
  <c r="F131" i="11"/>
  <c r="E131" i="11"/>
  <c r="D131" i="11"/>
  <c r="C131" i="11"/>
  <c r="B130" i="11"/>
  <c r="B129" i="11"/>
  <c r="B128" i="11"/>
  <c r="B127" i="11"/>
  <c r="B126" i="11"/>
  <c r="B125" i="11"/>
  <c r="B124" i="11"/>
  <c r="B123" i="11"/>
  <c r="B122" i="11"/>
  <c r="B121" i="11"/>
  <c r="B120" i="11"/>
  <c r="G114" i="11"/>
  <c r="F114" i="11"/>
  <c r="E114" i="11"/>
  <c r="D114" i="11"/>
  <c r="C114" i="11"/>
  <c r="B113" i="11"/>
  <c r="B112" i="11"/>
  <c r="B111" i="11"/>
  <c r="B110" i="11"/>
  <c r="B109" i="11"/>
  <c r="B108" i="11"/>
  <c r="B107" i="11"/>
  <c r="B106" i="11"/>
  <c r="B105" i="11"/>
  <c r="B104" i="11"/>
  <c r="B103" i="11"/>
  <c r="C98" i="11"/>
  <c r="B98" i="11"/>
  <c r="B87" i="11"/>
  <c r="B74" i="11"/>
  <c r="L61" i="11"/>
  <c r="K61" i="11"/>
  <c r="J61" i="11"/>
  <c r="I61" i="11"/>
  <c r="H61" i="11"/>
  <c r="G61" i="11"/>
  <c r="F61" i="11"/>
  <c r="E61" i="11"/>
  <c r="D61" i="11"/>
  <c r="C61" i="11"/>
  <c r="B60" i="11"/>
  <c r="B59" i="11"/>
  <c r="B58" i="11"/>
  <c r="B57" i="11"/>
  <c r="B56" i="11"/>
  <c r="B55" i="11"/>
  <c r="B54" i="11"/>
  <c r="B53" i="11"/>
  <c r="B52" i="11"/>
  <c r="B51" i="11"/>
  <c r="B50" i="11"/>
  <c r="B49" i="11"/>
  <c r="B48" i="11"/>
  <c r="L42" i="11"/>
  <c r="K42" i="11"/>
  <c r="J42" i="11"/>
  <c r="I42" i="11"/>
  <c r="H42" i="11"/>
  <c r="G42" i="11"/>
  <c r="F42" i="11"/>
  <c r="E42" i="11"/>
  <c r="D42" i="11"/>
  <c r="C42" i="11"/>
  <c r="B41" i="11"/>
  <c r="B40" i="11"/>
  <c r="B39" i="11"/>
  <c r="B38" i="11"/>
  <c r="B37" i="11"/>
  <c r="B36" i="11"/>
  <c r="B35" i="11"/>
  <c r="B34" i="11"/>
  <c r="B33" i="11"/>
  <c r="B32" i="11"/>
  <c r="B31" i="11"/>
  <c r="B30" i="11"/>
  <c r="B29" i="11"/>
  <c r="C23" i="11"/>
  <c r="B23" i="11"/>
  <c r="B42" i="11" l="1"/>
  <c r="B131" i="11"/>
  <c r="B114" i="11"/>
  <c r="B61" i="11"/>
  <c r="A197" i="10"/>
  <c r="L94" i="10"/>
  <c r="I94" i="10"/>
  <c r="F94" i="10"/>
  <c r="C94" i="10"/>
  <c r="L93" i="10"/>
  <c r="I93" i="10"/>
  <c r="F93" i="10"/>
  <c r="C93" i="10"/>
  <c r="L92" i="10"/>
  <c r="I92" i="10"/>
  <c r="F92" i="10"/>
  <c r="C92" i="10"/>
  <c r="L91" i="10"/>
  <c r="I91" i="10"/>
  <c r="F91" i="10"/>
  <c r="C91" i="10"/>
  <c r="L90" i="10"/>
  <c r="I90" i="10"/>
  <c r="F90" i="10"/>
  <c r="C90" i="10"/>
  <c r="L89" i="10"/>
  <c r="I89" i="10"/>
  <c r="F89" i="10"/>
  <c r="C89" i="10"/>
  <c r="L88" i="10"/>
  <c r="I88" i="10"/>
  <c r="F88" i="10"/>
  <c r="C88" i="10"/>
  <c r="L87" i="10"/>
  <c r="I87" i="10"/>
  <c r="F87" i="10"/>
  <c r="C87" i="10"/>
  <c r="L86" i="10"/>
  <c r="I86" i="10"/>
  <c r="F86" i="10"/>
  <c r="C86" i="10"/>
  <c r="L85" i="10"/>
  <c r="I85" i="10"/>
  <c r="F85" i="10"/>
  <c r="C85" i="10"/>
  <c r="L84" i="10"/>
  <c r="I84" i="10"/>
  <c r="F84" i="10"/>
  <c r="C84" i="10"/>
  <c r="L83" i="10"/>
  <c r="I83" i="10"/>
  <c r="F83" i="10"/>
  <c r="C83" i="10"/>
  <c r="L82" i="10"/>
  <c r="I82" i="10"/>
  <c r="F82" i="10"/>
  <c r="C82" i="10"/>
  <c r="L81" i="10"/>
  <c r="I81" i="10"/>
  <c r="F81" i="10"/>
  <c r="C81" i="10"/>
  <c r="R76" i="10"/>
  <c r="O76" i="10"/>
  <c r="L76" i="10"/>
  <c r="I76" i="10"/>
  <c r="F76" i="10"/>
  <c r="E76" i="10"/>
  <c r="D76" i="10"/>
  <c r="R75" i="10"/>
  <c r="O75" i="10"/>
  <c r="L75" i="10"/>
  <c r="I75" i="10"/>
  <c r="F75" i="10"/>
  <c r="E75" i="10"/>
  <c r="D75" i="10"/>
  <c r="R74" i="10"/>
  <c r="O74" i="10"/>
  <c r="L74" i="10"/>
  <c r="I74" i="10"/>
  <c r="F74" i="10"/>
  <c r="E74" i="10"/>
  <c r="D74" i="10"/>
  <c r="R73" i="10"/>
  <c r="O73" i="10"/>
  <c r="L73" i="10"/>
  <c r="I73" i="10"/>
  <c r="F73" i="10"/>
  <c r="E73" i="10"/>
  <c r="D73" i="10"/>
  <c r="R72" i="10"/>
  <c r="O72" i="10"/>
  <c r="L72" i="10"/>
  <c r="I72" i="10"/>
  <c r="F72" i="10"/>
  <c r="E72" i="10"/>
  <c r="D72" i="10"/>
  <c r="R71" i="10"/>
  <c r="O71" i="10"/>
  <c r="L71" i="10"/>
  <c r="I71" i="10"/>
  <c r="F71" i="10"/>
  <c r="E71" i="10"/>
  <c r="D71" i="10"/>
  <c r="R70" i="10"/>
  <c r="O70" i="10"/>
  <c r="L70" i="10"/>
  <c r="I70" i="10"/>
  <c r="F70" i="10"/>
  <c r="E70" i="10"/>
  <c r="D70" i="10"/>
  <c r="R69" i="10"/>
  <c r="O69" i="10"/>
  <c r="L69" i="10"/>
  <c r="I69" i="10"/>
  <c r="F69" i="10"/>
  <c r="E69" i="10"/>
  <c r="D69" i="10"/>
  <c r="R68" i="10"/>
  <c r="O68" i="10"/>
  <c r="L68" i="10"/>
  <c r="I68" i="10"/>
  <c r="F68" i="10"/>
  <c r="E68" i="10"/>
  <c r="D68" i="10"/>
  <c r="R67" i="10"/>
  <c r="O67" i="10"/>
  <c r="L67" i="10"/>
  <c r="I67" i="10"/>
  <c r="F67" i="10"/>
  <c r="E67" i="10"/>
  <c r="D67" i="10"/>
  <c r="R61" i="10"/>
  <c r="O61" i="10"/>
  <c r="L61" i="10"/>
  <c r="I61" i="10"/>
  <c r="F61" i="10"/>
  <c r="E61" i="10"/>
  <c r="D61" i="10"/>
  <c r="R60" i="10"/>
  <c r="O60" i="10"/>
  <c r="L60" i="10"/>
  <c r="I60" i="10"/>
  <c r="F60" i="10"/>
  <c r="E60" i="10"/>
  <c r="D60" i="10"/>
  <c r="R59" i="10"/>
  <c r="O59" i="10"/>
  <c r="L59" i="10"/>
  <c r="I59" i="10"/>
  <c r="F59" i="10"/>
  <c r="E59" i="10"/>
  <c r="D59" i="10"/>
  <c r="R58" i="10"/>
  <c r="O58" i="10"/>
  <c r="L58" i="10"/>
  <c r="I58" i="10"/>
  <c r="F58" i="10"/>
  <c r="E58" i="10"/>
  <c r="D58" i="10"/>
  <c r="R57" i="10"/>
  <c r="O57" i="10"/>
  <c r="L57" i="10"/>
  <c r="I57" i="10"/>
  <c r="F57" i="10"/>
  <c r="E57" i="10"/>
  <c r="D57" i="10"/>
  <c r="R56" i="10"/>
  <c r="O56" i="10"/>
  <c r="L56" i="10"/>
  <c r="I56" i="10"/>
  <c r="F56" i="10"/>
  <c r="E56" i="10"/>
  <c r="D56" i="10"/>
  <c r="R50" i="10"/>
  <c r="O50" i="10"/>
  <c r="L50" i="10"/>
  <c r="I50" i="10"/>
  <c r="F50" i="10"/>
  <c r="E50" i="10"/>
  <c r="D50" i="10"/>
  <c r="R49" i="10"/>
  <c r="O49" i="10"/>
  <c r="L49" i="10"/>
  <c r="I49" i="10"/>
  <c r="F49" i="10"/>
  <c r="E49" i="10"/>
  <c r="D49" i="10"/>
  <c r="R48" i="10"/>
  <c r="O48" i="10"/>
  <c r="L48" i="10"/>
  <c r="I48" i="10"/>
  <c r="F48" i="10"/>
  <c r="E48" i="10"/>
  <c r="D48" i="10"/>
  <c r="R47" i="10"/>
  <c r="O47" i="10"/>
  <c r="L47" i="10"/>
  <c r="I47" i="10"/>
  <c r="F47" i="10"/>
  <c r="E47" i="10"/>
  <c r="D47" i="10"/>
  <c r="R46" i="10"/>
  <c r="O46" i="10"/>
  <c r="L46" i="10"/>
  <c r="I46" i="10"/>
  <c r="F46" i="10"/>
  <c r="E46" i="10"/>
  <c r="D46" i="10"/>
  <c r="R45" i="10"/>
  <c r="O45" i="10"/>
  <c r="L45" i="10"/>
  <c r="I45" i="10"/>
  <c r="F45" i="10"/>
  <c r="E45" i="10"/>
  <c r="D45" i="10"/>
  <c r="R38" i="10"/>
  <c r="O38" i="10"/>
  <c r="L38" i="10"/>
  <c r="I38" i="10"/>
  <c r="F38" i="10"/>
  <c r="C38" i="10"/>
  <c r="R36" i="10"/>
  <c r="O36" i="10"/>
  <c r="L36" i="10"/>
  <c r="I36" i="10"/>
  <c r="F36" i="10"/>
  <c r="C36" i="10"/>
  <c r="R35" i="10"/>
  <c r="O35" i="10"/>
  <c r="L35" i="10"/>
  <c r="I35" i="10"/>
  <c r="F35" i="10"/>
  <c r="C35" i="10"/>
  <c r="R34" i="10"/>
  <c r="O34" i="10"/>
  <c r="L34" i="10"/>
  <c r="I34" i="10"/>
  <c r="F34" i="10"/>
  <c r="C34" i="10"/>
  <c r="R33" i="10"/>
  <c r="O33" i="10"/>
  <c r="L33" i="10"/>
  <c r="I33" i="10"/>
  <c r="F33" i="10"/>
  <c r="C33" i="10"/>
  <c r="R32" i="10"/>
  <c r="O32" i="10"/>
  <c r="L32" i="10"/>
  <c r="I32" i="10"/>
  <c r="F32" i="10"/>
  <c r="C32" i="10"/>
  <c r="R31" i="10"/>
  <c r="O31" i="10"/>
  <c r="L31" i="10"/>
  <c r="I31" i="10"/>
  <c r="F31" i="10"/>
  <c r="C31" i="10"/>
  <c r="R29" i="10"/>
  <c r="O29" i="10"/>
  <c r="L29" i="10"/>
  <c r="I29" i="10"/>
  <c r="F29" i="10"/>
  <c r="C29" i="10"/>
  <c r="R28" i="10"/>
  <c r="O28" i="10"/>
  <c r="L28" i="10"/>
  <c r="I28" i="10"/>
  <c r="F28" i="10"/>
  <c r="C28" i="10"/>
  <c r="R27" i="10"/>
  <c r="O27" i="10"/>
  <c r="L27" i="10"/>
  <c r="I27" i="10"/>
  <c r="F27" i="10"/>
  <c r="C27" i="10"/>
  <c r="R26" i="10"/>
  <c r="O26" i="10"/>
  <c r="L26" i="10"/>
  <c r="I26" i="10"/>
  <c r="F26" i="10"/>
  <c r="C26" i="10"/>
  <c r="R24" i="10"/>
  <c r="O24" i="10"/>
  <c r="L24" i="10"/>
  <c r="I24" i="10"/>
  <c r="F24" i="10"/>
  <c r="C24" i="10"/>
  <c r="R23" i="10"/>
  <c r="O23" i="10"/>
  <c r="L23" i="10"/>
  <c r="I23" i="10"/>
  <c r="F23" i="10"/>
  <c r="C23" i="10"/>
  <c r="C22" i="10"/>
  <c r="R21" i="10"/>
  <c r="O21" i="10"/>
  <c r="L21" i="10"/>
  <c r="I21" i="10"/>
  <c r="F21" i="10"/>
  <c r="C21" i="10"/>
  <c r="R20" i="10"/>
  <c r="O20" i="10"/>
  <c r="L20" i="10"/>
  <c r="I20" i="10"/>
  <c r="F20" i="10"/>
  <c r="C20" i="10"/>
  <c r="R19" i="10"/>
  <c r="R17" i="10"/>
  <c r="R16" i="10"/>
  <c r="R14" i="10"/>
  <c r="R13" i="10"/>
  <c r="R12" i="10"/>
  <c r="R11" i="10"/>
  <c r="C47" i="10" l="1"/>
  <c r="C56" i="10"/>
  <c r="C60" i="10"/>
  <c r="C69" i="10"/>
  <c r="C73" i="10"/>
  <c r="C75" i="10"/>
  <c r="C46" i="10"/>
  <c r="C50" i="10"/>
  <c r="C59" i="10"/>
  <c r="C68" i="10"/>
  <c r="C72" i="10"/>
  <c r="C45" i="10"/>
  <c r="C49" i="10"/>
  <c r="C58" i="10"/>
  <c r="C67" i="10"/>
  <c r="C71" i="10"/>
  <c r="C48" i="10"/>
  <c r="C57" i="10"/>
  <c r="C61" i="10"/>
  <c r="C70" i="10"/>
  <c r="C74" i="10"/>
  <c r="C76" i="10"/>
  <c r="D33" i="9"/>
  <c r="D32" i="9"/>
  <c r="D31" i="9"/>
  <c r="D30" i="9"/>
  <c r="D29" i="9"/>
  <c r="D28" i="9"/>
  <c r="D27" i="9"/>
  <c r="D26" i="9"/>
  <c r="D25" i="9"/>
  <c r="B22" i="9"/>
  <c r="B21" i="9"/>
  <c r="B20" i="9"/>
  <c r="B19" i="9"/>
  <c r="K18" i="9"/>
  <c r="B18" i="9"/>
  <c r="B14" i="9"/>
  <c r="B13" i="9"/>
  <c r="B12" i="9"/>
  <c r="B11" i="9"/>
  <c r="K10" i="9"/>
  <c r="B10" i="9"/>
  <c r="A196" i="10" l="1"/>
  <c r="A199" i="9"/>
  <c r="BB25" i="9"/>
  <c r="M25" i="9" s="1"/>
  <c r="A206" i="9"/>
  <c r="BL25" i="9"/>
  <c r="A126" i="9"/>
  <c r="A127" i="9" l="1"/>
  <c r="A200" i="9"/>
  <c r="C102" i="8" l="1"/>
  <c r="C101" i="8"/>
  <c r="C100" i="8"/>
  <c r="E99" i="8"/>
  <c r="D99" i="8"/>
  <c r="C98" i="8"/>
  <c r="E94" i="8"/>
  <c r="D94" i="8"/>
  <c r="E93" i="8"/>
  <c r="D93" i="8"/>
  <c r="E92" i="8"/>
  <c r="D92" i="8"/>
  <c r="C92" i="8" s="1"/>
  <c r="E91" i="8"/>
  <c r="D91" i="8"/>
  <c r="E90" i="8"/>
  <c r="D90" i="8"/>
  <c r="E89" i="8"/>
  <c r="D89" i="8"/>
  <c r="C88" i="8"/>
  <c r="C87" i="8"/>
  <c r="C86" i="8"/>
  <c r="C85" i="8"/>
  <c r="C84" i="8"/>
  <c r="C83" i="8"/>
  <c r="C82" i="8"/>
  <c r="C81" i="8"/>
  <c r="C80" i="8"/>
  <c r="C79" i="8"/>
  <c r="C78" i="8"/>
  <c r="C77" i="8"/>
  <c r="E75" i="8"/>
  <c r="D75" i="8"/>
  <c r="C75" i="8" s="1"/>
  <c r="E74" i="8"/>
  <c r="D74" i="8"/>
  <c r="C73" i="8"/>
  <c r="C72" i="8"/>
  <c r="C71" i="8"/>
  <c r="E69" i="8"/>
  <c r="D69" i="8"/>
  <c r="C46" i="8"/>
  <c r="C45" i="8"/>
  <c r="C44" i="8"/>
  <c r="E43" i="8"/>
  <c r="D43" i="8"/>
  <c r="C42" i="8"/>
  <c r="E38" i="8"/>
  <c r="D38" i="8"/>
  <c r="E37" i="8"/>
  <c r="D37" i="8"/>
  <c r="E36" i="8"/>
  <c r="D36" i="8"/>
  <c r="E35" i="8"/>
  <c r="D35" i="8"/>
  <c r="E34" i="8"/>
  <c r="D34" i="8"/>
  <c r="E33" i="8"/>
  <c r="D33" i="8"/>
  <c r="C32" i="8"/>
  <c r="C31" i="8"/>
  <c r="C30" i="8"/>
  <c r="C29" i="8"/>
  <c r="C28" i="8"/>
  <c r="C27" i="8"/>
  <c r="C25" i="8"/>
  <c r="C24" i="8"/>
  <c r="C23" i="8"/>
  <c r="C22" i="8"/>
  <c r="C21" i="8"/>
  <c r="E19" i="8"/>
  <c r="D19" i="8"/>
  <c r="E18" i="8"/>
  <c r="D18" i="8"/>
  <c r="C17" i="8"/>
  <c r="C16" i="8"/>
  <c r="C15" i="8"/>
  <c r="E13" i="8"/>
  <c r="D13" i="8"/>
  <c r="C89" i="8" l="1"/>
  <c r="C35" i="8"/>
  <c r="C99" i="8"/>
  <c r="C18" i="8"/>
  <c r="C90" i="8"/>
  <c r="C36" i="8"/>
  <c r="C38" i="8"/>
  <c r="C69" i="8"/>
  <c r="C94" i="8"/>
  <c r="C33" i="8"/>
  <c r="C37" i="8"/>
  <c r="C74" i="8"/>
  <c r="C13" i="8"/>
  <c r="C19" i="8"/>
  <c r="C34" i="8"/>
  <c r="C43" i="8"/>
  <c r="C91" i="8"/>
  <c r="C93" i="8"/>
  <c r="C62" i="3" l="1"/>
  <c r="C61" i="3"/>
  <c r="C60" i="3"/>
  <c r="C59" i="3"/>
  <c r="C58" i="3"/>
  <c r="C57" i="3"/>
  <c r="C56" i="3"/>
  <c r="BO43" i="3"/>
  <c r="BN43" i="3"/>
  <c r="BL43" i="3"/>
  <c r="BK43" i="3"/>
  <c r="BG43" i="3"/>
  <c r="BF43" i="3"/>
  <c r="BD43" i="3"/>
  <c r="BC43" i="3"/>
  <c r="C38" i="3"/>
  <c r="C37" i="3"/>
  <c r="BM43" i="3" s="1"/>
  <c r="C36" i="3"/>
  <c r="C35" i="3"/>
  <c r="C34" i="3"/>
  <c r="C33" i="3"/>
  <c r="C32" i="3"/>
  <c r="C31" i="3"/>
  <c r="C30" i="3"/>
  <c r="C29" i="3"/>
  <c r="C28" i="3"/>
  <c r="C27" i="3"/>
  <c r="C26" i="3"/>
  <c r="C24" i="3"/>
  <c r="C23" i="3"/>
  <c r="C21" i="3"/>
  <c r="C20" i="3"/>
  <c r="C19" i="3"/>
  <c r="C18" i="3"/>
  <c r="C17" i="3"/>
  <c r="C16" i="3"/>
  <c r="C15" i="3"/>
  <c r="C14" i="3"/>
  <c r="C13" i="3"/>
  <c r="C12" i="3"/>
  <c r="BE43" i="3" l="1"/>
  <c r="H43" i="3" s="1"/>
  <c r="AM145" i="2" l="1"/>
  <c r="AL145" i="2"/>
  <c r="AK145" i="2"/>
  <c r="AJ145" i="2"/>
  <c r="AI145" i="2"/>
  <c r="AH145" i="2"/>
  <c r="AG145" i="2"/>
  <c r="AF145" i="2"/>
  <c r="AE145" i="2"/>
  <c r="AD145" i="2"/>
  <c r="AC145" i="2"/>
  <c r="AB145" i="2"/>
  <c r="AA145" i="2"/>
  <c r="Z145" i="2"/>
  <c r="Y145" i="2"/>
  <c r="X145" i="2"/>
  <c r="W145" i="2"/>
  <c r="V145" i="2"/>
  <c r="U145" i="2"/>
  <c r="T145" i="2"/>
  <c r="S145" i="2"/>
  <c r="R145" i="2"/>
  <c r="Q145" i="2"/>
  <c r="P145" i="2"/>
  <c r="O145" i="2"/>
  <c r="N145" i="2"/>
  <c r="M145" i="2"/>
  <c r="L145" i="2"/>
  <c r="K145" i="2"/>
  <c r="J145" i="2"/>
  <c r="I145" i="2"/>
  <c r="H145" i="2"/>
  <c r="G145" i="2"/>
  <c r="F145" i="2"/>
  <c r="E144" i="2"/>
  <c r="D144" i="2"/>
  <c r="C144" i="2" s="1"/>
  <c r="E142" i="2"/>
  <c r="D142" i="2"/>
  <c r="E141" i="2"/>
  <c r="D141" i="2"/>
  <c r="E140" i="2"/>
  <c r="D140" i="2"/>
  <c r="E139" i="2"/>
  <c r="D139" i="2"/>
  <c r="C139" i="2" s="1"/>
  <c r="E138" i="2"/>
  <c r="D138" i="2"/>
  <c r="C138" i="2" s="1"/>
  <c r="E137" i="2"/>
  <c r="D137" i="2"/>
  <c r="C137" i="2" s="1"/>
  <c r="E136" i="2"/>
  <c r="D136" i="2"/>
  <c r="C136" i="2" s="1"/>
  <c r="E135" i="2"/>
  <c r="D135" i="2"/>
  <c r="E134" i="2"/>
  <c r="D134" i="2"/>
  <c r="E133" i="2"/>
  <c r="D133" i="2"/>
  <c r="E132" i="2"/>
  <c r="D132" i="2"/>
  <c r="C132" i="2" s="1"/>
  <c r="E131" i="2"/>
  <c r="D131" i="2"/>
  <c r="C131" i="2" s="1"/>
  <c r="E130" i="2"/>
  <c r="D130" i="2"/>
  <c r="E129" i="2"/>
  <c r="D129" i="2"/>
  <c r="C129" i="2" s="1"/>
  <c r="E128" i="2"/>
  <c r="D128" i="2"/>
  <c r="C140" i="2" l="1"/>
  <c r="C128" i="2"/>
  <c r="C130" i="2"/>
  <c r="E145" i="2"/>
  <c r="C134" i="2"/>
  <c r="C141" i="2"/>
  <c r="C133" i="2"/>
  <c r="C135" i="2"/>
  <c r="C142" i="2"/>
  <c r="D145" i="2"/>
  <c r="C145" i="2" l="1"/>
  <c r="J92" i="1"/>
  <c r="I92" i="1"/>
  <c r="H92" i="1"/>
  <c r="G92" i="1"/>
  <c r="F92" i="1"/>
  <c r="E92" i="1"/>
  <c r="D92" i="1"/>
  <c r="C91" i="1"/>
  <c r="C90" i="1"/>
  <c r="C89" i="1"/>
  <c r="C88" i="1"/>
  <c r="C87" i="1"/>
  <c r="C86" i="1"/>
  <c r="C33" i="1"/>
  <c r="C92" i="1" l="1"/>
  <c r="K87" i="1"/>
  <c r="K89" i="1"/>
  <c r="K91" i="1"/>
  <c r="K86" i="1" l="1"/>
  <c r="K90" i="1"/>
  <c r="K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fmenares</author>
    <author>Andres Fuenzalida</author>
    <author>Francisco Fuentes Salazar</author>
  </authors>
  <commentList>
    <comment ref="Q9" authorId="0" shapeId="0" xr:uid="{E767BAC7-AC01-4C23-A643-088BD8506DD6}">
      <text>
        <r>
          <rPr>
            <sz val="9"/>
            <color indexed="81"/>
            <rFont val="Tahoma"/>
            <family val="2"/>
          </rPr>
          <t>Contabiliza los usuarios en control (segun edad) que en el módulo</t>
        </r>
        <r>
          <rPr>
            <b/>
            <sz val="9"/>
            <color indexed="81"/>
            <rFont val="Tahoma"/>
            <family val="2"/>
          </rPr>
          <t xml:space="preserve"> Admisión - Inscripción</t>
        </r>
        <r>
          <rPr>
            <sz val="9"/>
            <color indexed="81"/>
            <rFont val="Tahoma"/>
            <family val="2"/>
          </rPr>
          <t xml:space="preserve"> indique algún pueblo originario.</t>
        </r>
      </text>
    </comment>
    <comment ref="R9" authorId="0" shapeId="0" xr:uid="{2F8DAEA9-2389-45E3-8ACB-DB436AE98FF4}">
      <text>
        <r>
          <rPr>
            <sz val="9"/>
            <color indexed="81"/>
            <rFont val="Tahoma"/>
            <family val="2"/>
          </rPr>
          <t>Se contabilizara a los pacientes que tengan en  Antecedentes del usuario</t>
        </r>
        <r>
          <rPr>
            <b/>
            <sz val="9"/>
            <color indexed="81"/>
            <rFont val="Tahoma"/>
            <family val="2"/>
          </rPr>
          <t xml:space="preserve"> APS / Pestaña "Identificacion"  Item  Alertas Adm.  "MIGRANTES"</t>
        </r>
      </text>
    </comment>
    <comment ref="S9" authorId="1" shapeId="0" xr:uid="{5E051E7C-FCCE-4C9D-BD77-B97BE0D572EA}">
      <text>
        <r>
          <rPr>
            <sz val="9"/>
            <color indexed="81"/>
            <rFont val="Tahoma"/>
            <family val="2"/>
          </rPr>
          <t xml:space="preserve">Se considera como </t>
        </r>
        <r>
          <rPr>
            <b/>
            <sz val="9"/>
            <color indexed="81"/>
            <rFont val="Tahoma"/>
            <family val="2"/>
          </rPr>
          <t xml:space="preserve">Población Bajo Control </t>
        </r>
        <r>
          <rPr>
            <sz val="9"/>
            <color indexed="81"/>
            <rFont val="Tahoma"/>
            <family val="2"/>
          </rPr>
          <t>a aquellos que cumplan con las sgtes. condiciones:</t>
        </r>
        <r>
          <rPr>
            <b/>
            <sz val="9"/>
            <color indexed="81"/>
            <rFont val="Tahoma"/>
            <family val="2"/>
          </rPr>
          <t xml:space="preserve">
</t>
        </r>
        <r>
          <rPr>
            <sz val="9"/>
            <color indexed="81"/>
            <rFont val="Tahoma"/>
            <family val="2"/>
          </rPr>
          <t>Registrada la atención en el Módulo</t>
        </r>
        <r>
          <rPr>
            <b/>
            <sz val="9"/>
            <color indexed="81"/>
            <rFont val="Tahoma"/>
            <family val="2"/>
          </rPr>
          <t xml:space="preserve">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xml:space="preserve"> En el Formulario</t>
        </r>
        <r>
          <rPr>
            <b/>
            <sz val="9"/>
            <color indexed="81"/>
            <rFont val="Tahoma"/>
            <family val="2"/>
          </rPr>
          <t xml:space="preserve"> Regulación Fecundidad (Paternidad Responsable)   </t>
        </r>
        <r>
          <rPr>
            <sz val="9"/>
            <color indexed="81"/>
            <rFont val="Tahoma"/>
            <family val="2"/>
          </rPr>
          <t>se registre el</t>
        </r>
        <r>
          <rPr>
            <b/>
            <sz val="9"/>
            <color indexed="81"/>
            <rFont val="Tahoma"/>
            <family val="2"/>
          </rPr>
          <t xml:space="preserve"> "Estado de Control" </t>
        </r>
        <r>
          <rPr>
            <sz val="9"/>
            <color indexed="81"/>
            <rFont val="Tahoma"/>
            <family val="2"/>
          </rPr>
          <t>con alguno de los valores</t>
        </r>
        <r>
          <rPr>
            <b/>
            <sz val="9"/>
            <color indexed="81"/>
            <rFont val="Tahoma"/>
            <family val="2"/>
          </rPr>
          <t xml:space="preserve"> ingreso, reingreso o Seguimiento </t>
        </r>
        <r>
          <rPr>
            <sz val="9"/>
            <color indexed="81"/>
            <rFont val="Tahoma"/>
            <family val="2"/>
          </rPr>
          <t xml:space="preserve">y  tener registrada la fecha de proximo control.
</t>
        </r>
        <r>
          <rPr>
            <b/>
            <sz val="9"/>
            <color indexed="81"/>
            <rFont val="Tahoma"/>
            <family val="2"/>
          </rPr>
          <t xml:space="preserve">Adicionalmente </t>
        </r>
        <r>
          <rPr>
            <sz val="9"/>
            <color indexed="81"/>
            <rFont val="Tahoma"/>
            <family val="2"/>
          </rPr>
          <t xml:space="preserve"> en la sección </t>
        </r>
        <r>
          <rPr>
            <b/>
            <sz val="9"/>
            <color indexed="81"/>
            <rFont val="Tahoma"/>
            <family val="2"/>
          </rPr>
          <t xml:space="preserve">Método Antoconceptivo se debe indicar en el campo PV-VIH </t>
        </r>
        <r>
          <rPr>
            <sz val="9"/>
            <color indexed="81"/>
            <rFont val="Tahoma"/>
            <family val="2"/>
          </rPr>
          <t xml:space="preserve">en valor </t>
        </r>
        <r>
          <rPr>
            <b/>
            <sz val="9"/>
            <color indexed="81"/>
            <rFont val="Tahoma"/>
            <family val="2"/>
          </rPr>
          <t>SI</t>
        </r>
        <r>
          <rPr>
            <sz val="9"/>
            <color indexed="81"/>
            <rFont val="Tahoma"/>
            <family val="2"/>
          </rPr>
          <t xml:space="preserve">
</t>
        </r>
        <r>
          <rPr>
            <b/>
            <sz val="9"/>
            <color indexed="81"/>
            <rFont val="Tahoma"/>
            <family val="2"/>
          </rPr>
          <t xml:space="preserve">
</t>
        </r>
        <r>
          <rPr>
            <sz val="9"/>
            <color indexed="81"/>
            <rFont val="Tahoma"/>
            <family val="2"/>
          </rPr>
          <t>El registro debe ser realizado por</t>
        </r>
        <r>
          <rPr>
            <b/>
            <sz val="9"/>
            <color indexed="81"/>
            <rFont val="Tahoma"/>
            <family val="2"/>
          </rPr>
          <t xml:space="preserve"> alguno </t>
        </r>
        <r>
          <rPr>
            <sz val="9"/>
            <color indexed="81"/>
            <rFont val="Tahoma"/>
            <family val="2"/>
          </rPr>
          <t>de los sgtes profesionales:</t>
        </r>
        <r>
          <rPr>
            <b/>
            <sz val="9"/>
            <color indexed="81"/>
            <rFont val="Tahoma"/>
            <family val="2"/>
          </rPr>
          <t xml:space="preserve">
- Médico con especialidad Obstetricia y Ginecología
- Ginecólogo
- Matrona 
Para ser contadas en esta casilla debe tener en el campo MAC (Método Anticonceptivo) alguno de los valores correspondientes.</t>
        </r>
      </text>
    </comment>
    <comment ref="A11" authorId="0" shapeId="0" xr:uid="{00000000-0006-0000-0000-000004000000}">
      <text>
        <r>
          <rPr>
            <sz val="9"/>
            <color indexed="81"/>
            <rFont val="Tahoma"/>
            <family val="2"/>
          </rPr>
          <t>Se considera como</t>
        </r>
        <r>
          <rPr>
            <b/>
            <sz val="9"/>
            <color indexed="81"/>
            <rFont val="Tahoma"/>
            <family val="2"/>
          </rPr>
          <t xml:space="preserve"> Población Bajo Control</t>
        </r>
        <r>
          <rPr>
            <sz val="9"/>
            <color indexed="81"/>
            <rFont val="Tahoma"/>
            <family val="2"/>
          </rPr>
          <t xml:space="preserve"> a aquellos que cumplan con las sgtes. condiciones:
Registrada la atención en el Módulo </t>
        </r>
        <r>
          <rPr>
            <b/>
            <sz val="9"/>
            <color indexed="81"/>
            <rFont val="Tahoma"/>
            <family val="2"/>
          </rPr>
          <t xml:space="preserve">BOX - Pacientes Citados </t>
        </r>
        <r>
          <rPr>
            <sz val="9"/>
            <color indexed="81"/>
            <rFont val="Tahoma"/>
            <family val="2"/>
          </rPr>
          <t>o en</t>
        </r>
        <r>
          <rPr>
            <b/>
            <sz val="9"/>
            <color indexed="81"/>
            <rFont val="Tahoma"/>
            <family val="2"/>
          </rPr>
          <t xml:space="preserve"> Agregar Documentos a una atención, </t>
        </r>
        <r>
          <rPr>
            <sz val="9"/>
            <color indexed="81"/>
            <rFont val="Tahoma"/>
            <family val="2"/>
          </rPr>
          <t xml:space="preserve">En el Formulario </t>
        </r>
        <r>
          <rPr>
            <b/>
            <sz val="9"/>
            <color indexed="81"/>
            <rFont val="Tahoma"/>
            <family val="2"/>
          </rPr>
          <t xml:space="preserve">Regulación Fecundidad (Paternidad Responsable) </t>
        </r>
        <r>
          <rPr>
            <sz val="9"/>
            <color indexed="81"/>
            <rFont val="Tahoma"/>
            <family val="2"/>
          </rPr>
          <t xml:space="preserve">  se registre el </t>
        </r>
        <r>
          <rPr>
            <b/>
            <sz val="9"/>
            <color indexed="81"/>
            <rFont val="Tahoma"/>
            <family val="2"/>
          </rPr>
          <t>"Estado de Control"</t>
        </r>
        <r>
          <rPr>
            <sz val="9"/>
            <color indexed="81"/>
            <rFont val="Tahoma"/>
            <family val="2"/>
          </rPr>
          <t xml:space="preserve"> con alguno de los valores</t>
        </r>
        <r>
          <rPr>
            <b/>
            <sz val="9"/>
            <color indexed="81"/>
            <rFont val="Tahoma"/>
            <family val="2"/>
          </rPr>
          <t xml:space="preserve"> ingreso, reingreso o Seguimiento</t>
        </r>
        <r>
          <rPr>
            <sz val="9"/>
            <color indexed="81"/>
            <rFont val="Tahoma"/>
            <family val="2"/>
          </rPr>
          <t xml:space="preserve"> y  tener registrada la fecha de proximo control, con un Plazo máximo de inasistencia a su citación de 9 años y 364 días a la fecha del corte.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Médico con especialidad Obstetricia y Ginecología
- Ginecólogo
- Matrona</t>
        </r>
        <r>
          <rPr>
            <sz val="9"/>
            <color indexed="81"/>
            <rFont val="Tahoma"/>
            <family val="2"/>
          </rPr>
          <t xml:space="preserve"> 
Para ser contadas en esta casilla debe tener en el campo MAC (Método Anticonceptivo) el valor de </t>
        </r>
        <r>
          <rPr>
            <b/>
            <sz val="9"/>
            <color indexed="81"/>
            <rFont val="Tahoma"/>
            <family val="2"/>
          </rPr>
          <t>D.I.U T de Cobre</t>
        </r>
      </text>
    </comment>
    <comment ref="B12" authorId="0" shapeId="0" xr:uid="{00000000-0006-0000-0000-000005000000}">
      <text>
        <r>
          <rPr>
            <sz val="9"/>
            <color indexed="81"/>
            <rFont val="Tahoma"/>
            <family val="2"/>
          </rPr>
          <t>Se considera como</t>
        </r>
        <r>
          <rPr>
            <b/>
            <sz val="9"/>
            <color indexed="81"/>
            <rFont val="Tahoma"/>
            <family val="2"/>
          </rPr>
          <t xml:space="preserve"> Población Bajo Control </t>
        </r>
        <r>
          <rPr>
            <sz val="9"/>
            <color indexed="81"/>
            <rFont val="Tahoma"/>
            <family val="2"/>
          </rPr>
          <t>a aquellos que cumplan con las sgtes. condiciones:</t>
        </r>
        <r>
          <rPr>
            <b/>
            <sz val="9"/>
            <color indexed="81"/>
            <rFont val="Tahoma"/>
            <family val="2"/>
          </rPr>
          <t xml:space="preserve">
R</t>
        </r>
        <r>
          <rPr>
            <sz val="9"/>
            <color indexed="81"/>
            <rFont val="Tahoma"/>
            <family val="2"/>
          </rPr>
          <t>egistrada la Atención en el</t>
        </r>
        <r>
          <rPr>
            <b/>
            <sz val="9"/>
            <color indexed="81"/>
            <rFont val="Tahoma"/>
            <family val="2"/>
          </rPr>
          <t xml:space="preserve"> Módulo BOX - Pacientes Citados </t>
        </r>
        <r>
          <rPr>
            <sz val="9"/>
            <color indexed="81"/>
            <rFont val="Tahoma"/>
            <family val="2"/>
          </rPr>
          <t>o en</t>
        </r>
        <r>
          <rPr>
            <b/>
            <sz val="9"/>
            <color indexed="81"/>
            <rFont val="Tahoma"/>
            <family val="2"/>
          </rPr>
          <t xml:space="preserve"> Agregar Documentos a una atención, </t>
        </r>
        <r>
          <rPr>
            <sz val="9"/>
            <color indexed="81"/>
            <rFont val="Tahoma"/>
            <family val="2"/>
          </rPr>
          <t>en el Formulario</t>
        </r>
        <r>
          <rPr>
            <b/>
            <sz val="9"/>
            <color indexed="81"/>
            <rFont val="Tahoma"/>
            <family val="2"/>
          </rPr>
          <t xml:space="preserve"> Regulación Fecundidad (Paternidad Responsable)</t>
        </r>
        <r>
          <rPr>
            <sz val="9"/>
            <color indexed="81"/>
            <rFont val="Tahoma"/>
            <family val="2"/>
          </rPr>
          <t xml:space="preserve"> </t>
        </r>
        <r>
          <rPr>
            <b/>
            <sz val="9"/>
            <color indexed="81"/>
            <rFont val="Tahoma"/>
            <family val="2"/>
          </rPr>
          <t xml:space="preserve"> </t>
        </r>
        <r>
          <rPr>
            <sz val="9"/>
            <color indexed="81"/>
            <rFont val="Tahoma"/>
            <family val="2"/>
          </rPr>
          <t xml:space="preserve"> se registre el</t>
        </r>
        <r>
          <rPr>
            <b/>
            <sz val="9"/>
            <color indexed="81"/>
            <rFont val="Tahoma"/>
            <family val="2"/>
          </rPr>
          <t xml:space="preserve"> "Estado de Control" </t>
        </r>
        <r>
          <rPr>
            <sz val="9"/>
            <color indexed="81"/>
            <rFont val="Tahoma"/>
            <family val="2"/>
          </rPr>
          <t>con alguno de los valores</t>
        </r>
        <r>
          <rPr>
            <b/>
            <sz val="9"/>
            <color indexed="81"/>
            <rFont val="Tahoma"/>
            <family val="2"/>
          </rPr>
          <t xml:space="preserve"> ingreso, reingreso o Seguimiento</t>
        </r>
        <r>
          <rPr>
            <sz val="9"/>
            <color indexed="81"/>
            <rFont val="Tahoma"/>
            <family val="2"/>
          </rPr>
          <t xml:space="preserve"> y  tener registrada la fecha de proximo control, con un Plazo máximo de inasistencia a su citación de 4 años y 364 días a la fecha del corte.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xml:space="preserve">- Médico con especialidad Obstetricia y Ginecología
- Ginecólogo
- Matrona 
</t>
        </r>
        <r>
          <rPr>
            <sz val="9"/>
            <color indexed="81"/>
            <rFont val="Tahoma"/>
            <family val="2"/>
          </rPr>
          <t>Para ser contadas en esta casilla debe tener en el campo MAC (Método Anticonceptivo) el valor de</t>
        </r>
        <r>
          <rPr>
            <b/>
            <sz val="9"/>
            <color indexed="81"/>
            <rFont val="Tahoma"/>
            <family val="2"/>
          </rPr>
          <t xml:space="preserve"> D.I.U  Medicado</t>
        </r>
        <r>
          <rPr>
            <sz val="9"/>
            <color indexed="81"/>
            <rFont val="Tahoma"/>
            <family val="2"/>
          </rPr>
          <t xml:space="preserve">
</t>
        </r>
      </text>
    </comment>
    <comment ref="B13" authorId="0" shapeId="0" xr:uid="{00000000-0006-0000-0000-000006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Registrada en el</t>
        </r>
        <r>
          <rPr>
            <b/>
            <sz val="9"/>
            <color indexed="81"/>
            <rFont val="Tahoma"/>
            <family val="2"/>
          </rPr>
          <t xml:space="preserve"> Módulo BOX - Pacientes Citados </t>
        </r>
        <r>
          <rPr>
            <sz val="9"/>
            <color indexed="81"/>
            <rFont val="Tahoma"/>
            <family val="2"/>
          </rPr>
          <t xml:space="preserve">o en </t>
        </r>
        <r>
          <rPr>
            <b/>
            <sz val="9"/>
            <color indexed="81"/>
            <rFont val="Tahoma"/>
            <family val="2"/>
          </rPr>
          <t>Módulo BOX - Agregar Documentos a una atención</t>
        </r>
        <r>
          <rPr>
            <sz val="9"/>
            <color indexed="81"/>
            <rFont val="Tahoma"/>
            <family val="2"/>
          </rPr>
          <t xml:space="preserve">, en el Formulario </t>
        </r>
        <r>
          <rPr>
            <b/>
            <sz val="9"/>
            <color indexed="81"/>
            <rFont val="Tahoma"/>
            <family val="2"/>
          </rPr>
          <t xml:space="preserve"> Regulación Fecundidad (Paternidad Responsable) </t>
        </r>
        <r>
          <rPr>
            <sz val="9"/>
            <color indexed="81"/>
            <rFont val="Tahoma"/>
            <family val="2"/>
          </rPr>
          <t>se registre el</t>
        </r>
        <r>
          <rPr>
            <b/>
            <sz val="9"/>
            <color indexed="81"/>
            <rFont val="Tahoma"/>
            <family val="2"/>
          </rPr>
          <t xml:space="preserve"> "Estado de Control"</t>
        </r>
        <r>
          <rPr>
            <sz val="9"/>
            <color indexed="81"/>
            <rFont val="Tahoma"/>
            <family val="2"/>
          </rPr>
          <t xml:space="preserve"> con alguno de los valores </t>
        </r>
        <r>
          <rPr>
            <b/>
            <sz val="9"/>
            <color indexed="81"/>
            <rFont val="Tahoma"/>
            <family val="2"/>
          </rPr>
          <t>ingreso, reingreso o Seguimiento</t>
        </r>
        <r>
          <rPr>
            <sz val="9"/>
            <color indexed="81"/>
            <rFont val="Tahoma"/>
            <family val="2"/>
          </rPr>
          <t xml:space="preserve"> y  tener registrada la fecha de próximo control con un plazo máximo de inasistencia a su cita de 11 meses y 29 días a la fecha del corte.
El registro debe ser realizado por</t>
        </r>
        <r>
          <rPr>
            <b/>
            <sz val="9"/>
            <color indexed="81"/>
            <rFont val="Tahoma"/>
            <family val="2"/>
          </rPr>
          <t xml:space="preserve"> alguno</t>
        </r>
        <r>
          <rPr>
            <sz val="9"/>
            <color indexed="81"/>
            <rFont val="Tahoma"/>
            <family val="2"/>
          </rPr>
          <t xml:space="preserve"> de los sgtes profesionales:
</t>
        </r>
        <r>
          <rPr>
            <b/>
            <sz val="9"/>
            <color indexed="81"/>
            <rFont val="Tahoma"/>
            <family val="2"/>
          </rPr>
          <t xml:space="preserve">• Médico con especialidad Obstetricia y Ginecología
• Ginecólogo
• Matrona 
</t>
        </r>
        <r>
          <rPr>
            <sz val="9"/>
            <color indexed="81"/>
            <rFont val="Tahoma"/>
            <family val="2"/>
          </rPr>
          <t xml:space="preserve">
Para ser contadas en esta casilla debe tener en el campo MAC (Método Anticonceptivo) el valor de </t>
        </r>
        <r>
          <rPr>
            <b/>
            <sz val="9"/>
            <color indexed="81"/>
            <rFont val="Tahoma"/>
            <family val="2"/>
          </rPr>
          <t xml:space="preserve">Oral Combinado.
</t>
        </r>
      </text>
    </comment>
    <comment ref="B14" authorId="0" shapeId="0" xr:uid="{00000000-0006-0000-0000-000007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Registrada la atención en el </t>
        </r>
        <r>
          <rPr>
            <b/>
            <sz val="9"/>
            <color indexed="81"/>
            <rFont val="Tahoma"/>
            <family val="2"/>
          </rPr>
          <t xml:space="preserve">Módulo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 xml:space="preserve"> Regulación Fecundidad (Paternidad Responsable)</t>
        </r>
        <r>
          <rPr>
            <sz val="9"/>
            <color indexed="81"/>
            <rFont val="Tahoma"/>
            <family val="2"/>
          </rPr>
          <t xml:space="preserve">  se registre el</t>
        </r>
        <r>
          <rPr>
            <b/>
            <sz val="9"/>
            <color indexed="81"/>
            <rFont val="Tahoma"/>
            <family val="2"/>
          </rPr>
          <t xml:space="preserve"> "Estado de Control"</t>
        </r>
        <r>
          <rPr>
            <sz val="9"/>
            <color indexed="81"/>
            <rFont val="Tahoma"/>
            <family val="2"/>
          </rPr>
          <t xml:space="preserve"> con alguno de los valores </t>
        </r>
        <r>
          <rPr>
            <b/>
            <sz val="9"/>
            <color indexed="81"/>
            <rFont val="Tahoma"/>
            <family val="2"/>
          </rPr>
          <t>ingreso, reingreso o Seguimiento</t>
        </r>
        <r>
          <rPr>
            <sz val="9"/>
            <color indexed="81"/>
            <rFont val="Tahoma"/>
            <family val="2"/>
          </rPr>
          <t xml:space="preserve"> y  tener registrada la fecha de próximo control con un plazo máximo de inasistencia a su cita de 11 meses y 29 días a la fecha del corte.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xml:space="preserve">• Médico con especialidad Obstetricia y Ginecología
• Ginecólogo
• Matrona </t>
        </r>
        <r>
          <rPr>
            <sz val="9"/>
            <color indexed="81"/>
            <rFont val="Tahoma"/>
            <family val="2"/>
          </rPr>
          <t xml:space="preserve">
Para ser contadas en esta casilla debe tener en el campo MAC (Método Anticonceptivo) el valor de </t>
        </r>
        <r>
          <rPr>
            <b/>
            <sz val="9"/>
            <color indexed="81"/>
            <rFont val="Tahoma"/>
            <family val="2"/>
          </rPr>
          <t xml:space="preserve">Progestágenos Puros
</t>
        </r>
      </text>
    </comment>
    <comment ref="B15" authorId="0" shapeId="0" xr:uid="{00000000-0006-0000-0000-000008000000}">
      <text>
        <r>
          <rPr>
            <sz val="9"/>
            <color indexed="81"/>
            <rFont val="Tahoma"/>
            <family val="2"/>
          </rPr>
          <t>Se considera como</t>
        </r>
        <r>
          <rPr>
            <b/>
            <sz val="9"/>
            <color indexed="81"/>
            <rFont val="Tahoma"/>
            <family val="2"/>
          </rPr>
          <t xml:space="preserve"> 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Regulación Fecundidad (Paternidad Responsable)</t>
        </r>
        <r>
          <rPr>
            <sz val="9"/>
            <color indexed="81"/>
            <rFont val="Tahoma"/>
            <family val="2"/>
          </rPr>
          <t xml:space="preserve"> se registre el </t>
        </r>
        <r>
          <rPr>
            <b/>
            <sz val="9"/>
            <color indexed="81"/>
            <rFont val="Tahoma"/>
            <family val="2"/>
          </rPr>
          <t>"Estado de Control"</t>
        </r>
        <r>
          <rPr>
            <sz val="9"/>
            <color indexed="81"/>
            <rFont val="Tahoma"/>
            <family val="2"/>
          </rPr>
          <t xml:space="preserve"> con alguno de los valores </t>
        </r>
        <r>
          <rPr>
            <b/>
            <sz val="9"/>
            <color indexed="81"/>
            <rFont val="Tahoma"/>
            <family val="2"/>
          </rPr>
          <t>ingreso, reingreso Seguimiento</t>
        </r>
        <r>
          <rPr>
            <sz val="9"/>
            <color indexed="81"/>
            <rFont val="Tahoma"/>
            <family val="2"/>
          </rPr>
          <t xml:space="preserve">  y  tener registrada la fecha de próximo control con un plazo máximo de inasistencia a su cita de 11 meses y 29 días a la fecha del corte.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xml:space="preserve">• Médico con especialidad Obstetricia y Ginecología
• Ginecólogo
• Matrona 
</t>
        </r>
        <r>
          <rPr>
            <sz val="9"/>
            <color indexed="81"/>
            <rFont val="Tahoma"/>
            <family val="2"/>
          </rPr>
          <t xml:space="preserve">
Para ser contadas en esta casilla debe tener en el campo MAC (Método Anticonceptivo) alguno de los sgtes valores:
</t>
        </r>
        <r>
          <rPr>
            <b/>
            <sz val="9"/>
            <color indexed="81"/>
            <rFont val="Tahoma"/>
            <family val="2"/>
          </rPr>
          <t xml:space="preserve">• Inyectable Combinado
• Inyectable Combinado Trimestral
</t>
        </r>
        <r>
          <rPr>
            <sz val="9"/>
            <color indexed="81"/>
            <rFont val="Tahoma"/>
            <family val="2"/>
          </rPr>
          <t xml:space="preserve">
</t>
        </r>
      </text>
    </comment>
    <comment ref="B16" authorId="0" shapeId="0" xr:uid="{00000000-0006-0000-0000-000009000000}">
      <text>
        <r>
          <rPr>
            <sz val="9"/>
            <color indexed="81"/>
            <rFont val="Tahoma"/>
            <family val="2"/>
          </rPr>
          <t>Se considera como</t>
        </r>
        <r>
          <rPr>
            <b/>
            <sz val="9"/>
            <color indexed="81"/>
            <rFont val="Tahoma"/>
            <family val="2"/>
          </rPr>
          <t xml:space="preserve"> Población Bajo Control </t>
        </r>
        <r>
          <rPr>
            <sz val="9"/>
            <color indexed="81"/>
            <rFont val="Tahoma"/>
            <family val="2"/>
          </rPr>
          <t>a aquellos que cumplan con las sgtes. Condiciones:
Este dato aparecerá luego que en la atención</t>
        </r>
        <r>
          <rPr>
            <b/>
            <sz val="9"/>
            <color indexed="81"/>
            <rFont val="Tahoma"/>
            <family val="2"/>
          </rPr>
          <t xml:space="preserve">
</t>
        </r>
        <r>
          <rPr>
            <sz val="9"/>
            <color indexed="81"/>
            <rFont val="Tahoma"/>
            <family val="2"/>
          </rPr>
          <t xml:space="preserve"> Registrada en el</t>
        </r>
        <r>
          <rPr>
            <b/>
            <sz val="9"/>
            <color indexed="81"/>
            <rFont val="Tahoma"/>
            <family val="2"/>
          </rPr>
          <t xml:space="preserve"> Módulo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xml:space="preserve">, en el Formulario </t>
        </r>
        <r>
          <rPr>
            <b/>
            <sz val="9"/>
            <color indexed="81"/>
            <rFont val="Tahoma"/>
            <family val="2"/>
          </rPr>
          <t xml:space="preserve"> Regulación Fecundidad (Paternidad Responsable)  </t>
        </r>
        <r>
          <rPr>
            <sz val="9"/>
            <color indexed="81"/>
            <rFont val="Tahoma"/>
            <family val="2"/>
          </rPr>
          <t>se registre el</t>
        </r>
        <r>
          <rPr>
            <b/>
            <sz val="9"/>
            <color indexed="81"/>
            <rFont val="Tahoma"/>
            <family val="2"/>
          </rPr>
          <t xml:space="preserve"> "Estado de Control" </t>
        </r>
        <r>
          <rPr>
            <sz val="9"/>
            <color indexed="81"/>
            <rFont val="Tahoma"/>
            <family val="2"/>
          </rPr>
          <t xml:space="preserve">con alguno de los valores </t>
        </r>
        <r>
          <rPr>
            <b/>
            <sz val="9"/>
            <color indexed="81"/>
            <rFont val="Tahoma"/>
            <family val="2"/>
          </rPr>
          <t>ingreso, reingreso o Seguimiento</t>
        </r>
        <r>
          <rPr>
            <sz val="9"/>
            <color indexed="81"/>
            <rFont val="Tahoma"/>
            <family val="2"/>
          </rPr>
          <t xml:space="preserve">  y  tener registrada la fecha de próximo control con un plazo máximo de inasistencia a su cita de 11 meses y 29 días a la fecha del corte.
El registro debe ser realizado por</t>
        </r>
        <r>
          <rPr>
            <b/>
            <sz val="9"/>
            <color indexed="81"/>
            <rFont val="Tahoma"/>
            <family val="2"/>
          </rPr>
          <t xml:space="preserve"> alguno</t>
        </r>
        <r>
          <rPr>
            <sz val="9"/>
            <color indexed="81"/>
            <rFont val="Tahoma"/>
            <family val="2"/>
          </rPr>
          <t xml:space="preserve"> de los sgtes profesionales:</t>
        </r>
        <r>
          <rPr>
            <b/>
            <sz val="9"/>
            <color indexed="81"/>
            <rFont val="Tahoma"/>
            <family val="2"/>
          </rPr>
          <t xml:space="preserve">
• Médico con especialidad Obstetricia y Ginecología
• Ginecólogo
• Matrona 
</t>
        </r>
        <r>
          <rPr>
            <sz val="9"/>
            <color indexed="81"/>
            <rFont val="Tahoma"/>
            <family val="2"/>
          </rPr>
          <t xml:space="preserve">
 Para ser contadas en esta casilla debe tener en el campo MAC (Método Anticonceptivo) alguno de los sgtes valores:</t>
        </r>
        <r>
          <rPr>
            <b/>
            <sz val="9"/>
            <color indexed="81"/>
            <rFont val="Tahoma"/>
            <family val="2"/>
          </rPr>
          <t xml:space="preserve">
• Inyectable Prostágeno Mensual
• Inyectable Prostágeno Trimestral
</t>
        </r>
      </text>
    </comment>
    <comment ref="B17" authorId="0" shapeId="0" xr:uid="{00000000-0006-0000-0000-00000A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t>
        </r>
        <r>
          <rPr>
            <b/>
            <sz val="9"/>
            <color indexed="81"/>
            <rFont val="Tahoma"/>
            <family val="2"/>
          </rPr>
          <t xml:space="preserve">
</t>
        </r>
        <r>
          <rPr>
            <sz val="9"/>
            <color indexed="81"/>
            <rFont val="Tahoma"/>
            <family val="2"/>
          </rPr>
          <t xml:space="preserve"> Registrada en el</t>
        </r>
        <r>
          <rPr>
            <b/>
            <sz val="9"/>
            <color indexed="81"/>
            <rFont val="Tahoma"/>
            <family val="2"/>
          </rPr>
          <t xml:space="preserve"> Módulo BOX - Pacientes Citados </t>
        </r>
        <r>
          <rPr>
            <sz val="9"/>
            <color indexed="81"/>
            <rFont val="Tahoma"/>
            <family val="2"/>
          </rPr>
          <t xml:space="preserve">o en </t>
        </r>
        <r>
          <rPr>
            <b/>
            <sz val="9"/>
            <color indexed="81"/>
            <rFont val="Tahoma"/>
            <family val="2"/>
          </rPr>
          <t xml:space="preserve">Agregar Documentos a una atención, </t>
        </r>
        <r>
          <rPr>
            <sz val="9"/>
            <color indexed="81"/>
            <rFont val="Tahoma"/>
            <family val="2"/>
          </rPr>
          <t xml:space="preserve">en el Formulario </t>
        </r>
        <r>
          <rPr>
            <b/>
            <sz val="9"/>
            <color indexed="81"/>
            <rFont val="Tahoma"/>
            <family val="2"/>
          </rPr>
          <t xml:space="preserve"> Regulación Fecundidad (Paternidad Responsable)</t>
        </r>
        <r>
          <rPr>
            <sz val="9"/>
            <color indexed="81"/>
            <rFont val="Tahoma"/>
            <family val="2"/>
          </rPr>
          <t xml:space="preserve"> se registre el</t>
        </r>
        <r>
          <rPr>
            <b/>
            <sz val="9"/>
            <color indexed="81"/>
            <rFont val="Tahoma"/>
            <family val="2"/>
          </rPr>
          <t xml:space="preserve"> "Estado de Control"</t>
        </r>
        <r>
          <rPr>
            <sz val="9"/>
            <color indexed="81"/>
            <rFont val="Tahoma"/>
            <family val="2"/>
          </rPr>
          <t xml:space="preserve"> con alguno de los valores </t>
        </r>
        <r>
          <rPr>
            <b/>
            <sz val="9"/>
            <color indexed="81"/>
            <rFont val="Tahoma"/>
            <family val="2"/>
          </rPr>
          <t>ingreso, reingreso o Seguimiento</t>
        </r>
        <r>
          <rPr>
            <sz val="9"/>
            <color indexed="81"/>
            <rFont val="Tahoma"/>
            <family val="2"/>
          </rPr>
          <t xml:space="preserve"> y  tener registrada la fecha de próximo control con un plazo máximo de inasistencia a su cita de 2 años y 364 días a la fecha del corte.</t>
        </r>
        <r>
          <rPr>
            <b/>
            <sz val="9"/>
            <color indexed="81"/>
            <rFont val="Tahoma"/>
            <family val="2"/>
          </rPr>
          <t xml:space="preserve">
</t>
        </r>
        <r>
          <rPr>
            <sz val="9"/>
            <color indexed="81"/>
            <rFont val="Tahoma"/>
            <family val="2"/>
          </rPr>
          <t xml:space="preserve">El registro debe ser realizado por </t>
        </r>
        <r>
          <rPr>
            <b/>
            <sz val="9"/>
            <color indexed="81"/>
            <rFont val="Tahoma"/>
            <family val="2"/>
          </rPr>
          <t>alguno</t>
        </r>
        <r>
          <rPr>
            <sz val="9"/>
            <color indexed="81"/>
            <rFont val="Tahoma"/>
            <family val="2"/>
          </rPr>
          <t xml:space="preserve"> de los sgtes profesionales:</t>
        </r>
        <r>
          <rPr>
            <b/>
            <sz val="9"/>
            <color indexed="81"/>
            <rFont val="Tahoma"/>
            <family val="2"/>
          </rPr>
          <t xml:space="preserve">
• Médico con especialidad Obstetricia y Ginecología
• Ginecólogo
• Matrona 
</t>
        </r>
        <r>
          <rPr>
            <sz val="9"/>
            <color indexed="81"/>
            <rFont val="Tahoma"/>
            <family val="2"/>
          </rPr>
          <t xml:space="preserve">Para ser contadas en esta casilla debe tener en el campo MAC (Método Anticonceptivo) el valor de </t>
        </r>
        <r>
          <rPr>
            <b/>
            <sz val="9"/>
            <color indexed="81"/>
            <rFont val="Tahoma"/>
            <family val="2"/>
          </rPr>
          <t xml:space="preserve"> Implante Etonogestrel
</t>
        </r>
      </text>
    </comment>
    <comment ref="B18" authorId="1" shapeId="0" xr:uid="{00000000-0006-0000-0000-00000B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Regulación Fecundidad (Paternidad Responsable)</t>
        </r>
        <r>
          <rPr>
            <sz val="9"/>
            <color indexed="81"/>
            <rFont val="Tahoma"/>
            <family val="2"/>
          </rPr>
          <t xml:space="preserve"> se registre el </t>
        </r>
        <r>
          <rPr>
            <b/>
            <sz val="9"/>
            <color indexed="81"/>
            <rFont val="Tahoma"/>
            <family val="2"/>
          </rPr>
          <t>"Estado de Control"</t>
        </r>
        <r>
          <rPr>
            <sz val="9"/>
            <color indexed="81"/>
            <rFont val="Tahoma"/>
            <family val="2"/>
          </rPr>
          <t xml:space="preserve"> con alguno de los valores </t>
        </r>
        <r>
          <rPr>
            <b/>
            <sz val="9"/>
            <color indexed="81"/>
            <rFont val="Tahoma"/>
            <family val="2"/>
          </rPr>
          <t>ingreso, reingreso o Seguimiento</t>
        </r>
        <r>
          <rPr>
            <sz val="9"/>
            <color indexed="81"/>
            <rFont val="Tahoma"/>
            <family val="2"/>
          </rPr>
          <t xml:space="preserve"> y  tener registrada la </t>
        </r>
        <r>
          <rPr>
            <b/>
            <sz val="9"/>
            <color indexed="81"/>
            <rFont val="Tahoma"/>
            <family val="2"/>
          </rPr>
          <t>fecha de próximo control</t>
        </r>
        <r>
          <rPr>
            <sz val="9"/>
            <color indexed="81"/>
            <rFont val="Tahoma"/>
            <family val="2"/>
          </rPr>
          <t xml:space="preserve"> con un plazo máximo de inasistencia a su cita de 4 años y 364 días a la fecha del corte.
El registro </t>
        </r>
        <r>
          <rPr>
            <b/>
            <sz val="9"/>
            <color indexed="81"/>
            <rFont val="Tahoma"/>
            <family val="2"/>
          </rPr>
          <t>debe</t>
        </r>
        <r>
          <rPr>
            <sz val="9"/>
            <color indexed="81"/>
            <rFont val="Tahoma"/>
            <family val="2"/>
          </rPr>
          <t xml:space="preserve"> ser realizado por alguno de los sgtes profesionales:</t>
        </r>
        <r>
          <rPr>
            <b/>
            <sz val="9"/>
            <color indexed="81"/>
            <rFont val="Tahoma"/>
            <family val="2"/>
          </rPr>
          <t xml:space="preserve">
• Médico con especialidad Obstetricia y Ginecología
• Ginecólogo
• Matrona </t>
        </r>
        <r>
          <rPr>
            <sz val="9"/>
            <color indexed="81"/>
            <rFont val="Tahoma"/>
            <family val="2"/>
          </rPr>
          <t xml:space="preserve">
Para ser contadas en esta casilla debe tener en el campo </t>
        </r>
        <r>
          <rPr>
            <b/>
            <sz val="9"/>
            <color indexed="81"/>
            <rFont val="Tahoma"/>
            <family val="2"/>
          </rPr>
          <t xml:space="preserve">MAC (Método Anticonceptivo) </t>
        </r>
        <r>
          <rPr>
            <sz val="9"/>
            <color indexed="81"/>
            <rFont val="Tahoma"/>
            <family val="2"/>
          </rPr>
          <t xml:space="preserve">el valor de  </t>
        </r>
        <r>
          <rPr>
            <b/>
            <sz val="9"/>
            <color indexed="81"/>
            <rFont val="Tahoma"/>
            <family val="2"/>
          </rPr>
          <t>Implante Levonorgestrel</t>
        </r>
        <r>
          <rPr>
            <b/>
            <sz val="9"/>
            <color indexed="81"/>
            <rFont val="Tahoma"/>
            <family val="2"/>
          </rPr>
          <t xml:space="preserve">
</t>
        </r>
      </text>
    </comment>
    <comment ref="B19" authorId="0" shapeId="0" xr:uid="{00000000-0006-0000-0000-00000C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t>
        </r>
        <r>
          <rPr>
            <b/>
            <sz val="9"/>
            <color indexed="81"/>
            <rFont val="Tahoma"/>
            <family val="2"/>
          </rPr>
          <t xml:space="preserve">
</t>
        </r>
        <r>
          <rPr>
            <sz val="9"/>
            <color indexed="81"/>
            <rFont val="Tahoma"/>
            <family val="2"/>
          </rPr>
          <t>Registrada en el</t>
        </r>
        <r>
          <rPr>
            <b/>
            <sz val="9"/>
            <color indexed="81"/>
            <rFont val="Tahoma"/>
            <family val="2"/>
          </rPr>
          <t xml:space="preserve"> Módulo BOX - Pacientes Citados </t>
        </r>
        <r>
          <rPr>
            <sz val="9"/>
            <color indexed="81"/>
            <rFont val="Tahoma"/>
            <family val="2"/>
          </rPr>
          <t xml:space="preserve"> o en </t>
        </r>
        <r>
          <rPr>
            <b/>
            <sz val="9"/>
            <color indexed="81"/>
            <rFont val="Tahoma"/>
            <family val="2"/>
          </rPr>
          <t xml:space="preserve">Agregar Documentos a una atención, </t>
        </r>
        <r>
          <rPr>
            <sz val="9"/>
            <color indexed="81"/>
            <rFont val="Tahoma"/>
            <family val="2"/>
          </rPr>
          <t xml:space="preserve">en el Formulario </t>
        </r>
        <r>
          <rPr>
            <b/>
            <sz val="9"/>
            <color indexed="81"/>
            <rFont val="Tahoma"/>
            <family val="2"/>
          </rPr>
          <t xml:space="preserve"> Regulación Fecundidad (Paternidad Responsable)</t>
        </r>
        <r>
          <rPr>
            <sz val="9"/>
            <color indexed="81"/>
            <rFont val="Tahoma"/>
            <family val="2"/>
          </rPr>
          <t xml:space="preserve">  se registre el </t>
        </r>
        <r>
          <rPr>
            <b/>
            <sz val="9"/>
            <color indexed="81"/>
            <rFont val="Tahoma"/>
            <family val="2"/>
          </rPr>
          <t>"Estado de Control"</t>
        </r>
        <r>
          <rPr>
            <sz val="9"/>
            <color indexed="81"/>
            <rFont val="Tahoma"/>
            <family val="2"/>
          </rPr>
          <t xml:space="preserve"> con alguno de los valores</t>
        </r>
        <r>
          <rPr>
            <b/>
            <sz val="9"/>
            <color indexed="81"/>
            <rFont val="Tahoma"/>
            <family val="2"/>
          </rPr>
          <t xml:space="preserve"> ingreso, reingreso o Seguimiento</t>
        </r>
        <r>
          <rPr>
            <sz val="9"/>
            <color indexed="81"/>
            <rFont val="Tahoma"/>
            <family val="2"/>
          </rPr>
          <t xml:space="preserve"> y  tener registrada la fecha de próximo control con un plazo máximo de inasistencia a su cita de 11 meses y 29 días a la fecha del corte.</t>
        </r>
        <r>
          <rPr>
            <b/>
            <sz val="9"/>
            <color indexed="81"/>
            <rFont val="Tahoma"/>
            <family val="2"/>
          </rPr>
          <t xml:space="preserve">
</t>
        </r>
        <r>
          <rPr>
            <sz val="9"/>
            <color indexed="81"/>
            <rFont val="Tahoma"/>
            <family val="2"/>
          </rPr>
          <t xml:space="preserve">
El registro debe ser realizado por </t>
        </r>
        <r>
          <rPr>
            <b/>
            <sz val="9"/>
            <color indexed="81"/>
            <rFont val="Tahoma"/>
            <family val="2"/>
          </rPr>
          <t>alguno</t>
        </r>
        <r>
          <rPr>
            <sz val="9"/>
            <color indexed="81"/>
            <rFont val="Tahoma"/>
            <family val="2"/>
          </rPr>
          <t xml:space="preserve"> de los sgtes profesionales:</t>
        </r>
        <r>
          <rPr>
            <b/>
            <sz val="9"/>
            <color indexed="81"/>
            <rFont val="Tahoma"/>
            <family val="2"/>
          </rPr>
          <t xml:space="preserve">
• Médico con especialidad Obstetricia y Ginecología
• Ginecólogo
• Matrona 
</t>
        </r>
        <r>
          <rPr>
            <sz val="9"/>
            <color indexed="81"/>
            <rFont val="Tahoma"/>
            <family val="2"/>
          </rPr>
          <t xml:space="preserve">
Para ser contadas en esta casilla debe tener en el campo MAC (Método Anticonceptivo) el valor de</t>
        </r>
        <r>
          <rPr>
            <b/>
            <sz val="9"/>
            <color indexed="81"/>
            <rFont val="Tahoma"/>
            <family val="2"/>
          </rPr>
          <t xml:space="preserve">  Preservativos
</t>
        </r>
      </text>
    </comment>
    <comment ref="B20" authorId="0" shapeId="0" xr:uid="{00000000-0006-0000-0000-00000D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Regulación Fecundidad (Paternidad Responsable)</t>
        </r>
        <r>
          <rPr>
            <sz val="9"/>
            <color indexed="81"/>
            <rFont val="Tahoma"/>
            <family val="2"/>
          </rPr>
          <t xml:space="preserve">  se registre el </t>
        </r>
        <r>
          <rPr>
            <b/>
            <sz val="9"/>
            <color indexed="81"/>
            <rFont val="Tahoma"/>
            <family val="2"/>
          </rPr>
          <t>"Estado de Control"</t>
        </r>
        <r>
          <rPr>
            <sz val="9"/>
            <color indexed="81"/>
            <rFont val="Tahoma"/>
            <family val="2"/>
          </rPr>
          <t xml:space="preserve"> con alguno de los valores </t>
        </r>
        <r>
          <rPr>
            <b/>
            <sz val="9"/>
            <color indexed="81"/>
            <rFont val="Tahoma"/>
            <family val="2"/>
          </rPr>
          <t>ingreso, reingreso o Seguimiento</t>
        </r>
        <r>
          <rPr>
            <sz val="9"/>
            <color indexed="81"/>
            <rFont val="Tahoma"/>
            <family val="2"/>
          </rPr>
          <t xml:space="preserve"> y  tener registrada la fecha de próximo control con un plazo máximo de inasistencia a su cita de 11 meses y 29 días a la fecha del corte.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Médico con especialidad Obstetricia y Ginecología
• Ginecólogo
• Matrona</t>
        </r>
        <r>
          <rPr>
            <sz val="9"/>
            <color indexed="81"/>
            <rFont val="Tahoma"/>
            <family val="2"/>
          </rPr>
          <t xml:space="preserve"> 
 Para ser contadas en esta casilla debe tener en el campo MAC (Método Anticonceptivo) el valor de </t>
        </r>
        <r>
          <rPr>
            <b/>
            <sz val="9"/>
            <color indexed="81"/>
            <rFont val="Tahoma"/>
            <family val="2"/>
          </rPr>
          <t xml:space="preserve"> Preservativos</t>
        </r>
        <r>
          <rPr>
            <sz val="9"/>
            <color indexed="81"/>
            <rFont val="Tahoma"/>
            <family val="2"/>
          </rPr>
          <t xml:space="preserve">
</t>
        </r>
      </text>
    </comment>
    <comment ref="A21" authorId="1" shapeId="0" xr:uid="{00000000-0006-0000-0000-00000E000000}">
      <text>
        <r>
          <rPr>
            <sz val="9"/>
            <color indexed="81"/>
            <rFont val="Tahoma"/>
            <family val="2"/>
          </rPr>
          <t>Se considera como</t>
        </r>
        <r>
          <rPr>
            <b/>
            <sz val="9"/>
            <color indexed="81"/>
            <rFont val="Tahoma"/>
            <family val="2"/>
          </rPr>
          <t xml:space="preserve"> Población Bajo Control </t>
        </r>
        <r>
          <rPr>
            <sz val="9"/>
            <color indexed="81"/>
            <rFont val="Tahoma"/>
            <family val="2"/>
          </rPr>
          <t xml:space="preserve">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Regulación Fecundidad (Paternidad Responsable)</t>
        </r>
        <r>
          <rPr>
            <sz val="9"/>
            <color indexed="81"/>
            <rFont val="Tahoma"/>
            <family val="2"/>
          </rPr>
          <t xml:space="preserve">  se registre el </t>
        </r>
        <r>
          <rPr>
            <b/>
            <sz val="9"/>
            <color indexed="81"/>
            <rFont val="Tahoma"/>
            <family val="2"/>
          </rPr>
          <t>"Estado de Control"</t>
        </r>
        <r>
          <rPr>
            <sz val="9"/>
            <color indexed="81"/>
            <rFont val="Tahoma"/>
            <family val="2"/>
          </rPr>
          <t xml:space="preserve"> con alguno de los valores </t>
        </r>
        <r>
          <rPr>
            <b/>
            <sz val="9"/>
            <color indexed="81"/>
            <rFont val="Tahoma"/>
            <family val="2"/>
          </rPr>
          <t>ingreso, reingreso o Seguimiento</t>
        </r>
        <r>
          <rPr>
            <sz val="9"/>
            <color indexed="81"/>
            <rFont val="Tahoma"/>
            <family val="2"/>
          </rPr>
          <t xml:space="preserve"> y  tener registrada la fecha de próximo control con un plazo máximo de inasistencia a su cita de </t>
        </r>
        <r>
          <rPr>
            <b/>
            <sz val="9"/>
            <color indexed="81"/>
            <rFont val="Tahoma"/>
            <family val="2"/>
          </rPr>
          <t>11 meses y 29 días a la fecha del corte.</t>
        </r>
        <r>
          <rPr>
            <sz val="9"/>
            <color indexed="81"/>
            <rFont val="Tahoma"/>
            <family val="2"/>
          </rPr>
          <t xml:space="preserv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xml:space="preserve">• Médico con especialidad Obstetricia y Ginecología
• Ginecólogo
• Matrona </t>
        </r>
        <r>
          <rPr>
            <sz val="9"/>
            <color indexed="81"/>
            <rFont val="Tahoma"/>
            <family val="2"/>
          </rPr>
          <t xml:space="preserve">
 Para ser contadas en esta casilla debe tener en el campo </t>
        </r>
        <r>
          <rPr>
            <b/>
            <sz val="9"/>
            <color indexed="81"/>
            <rFont val="Tahoma"/>
            <family val="2"/>
          </rPr>
          <t>MAC (Método Anticonceptivo)</t>
        </r>
        <r>
          <rPr>
            <sz val="9"/>
            <color indexed="81"/>
            <rFont val="Tahoma"/>
            <family val="2"/>
          </rPr>
          <t xml:space="preserve"> el valor de </t>
        </r>
        <r>
          <rPr>
            <b/>
            <sz val="9"/>
            <color indexed="81"/>
            <rFont val="Tahoma"/>
            <family val="2"/>
          </rPr>
          <t>Esterilización Quirúrgica</t>
        </r>
      </text>
    </comment>
    <comment ref="A24" authorId="0" shapeId="0" xr:uid="{00000000-0006-0000-0000-00000F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 xml:space="preserve"> o en </t>
        </r>
        <r>
          <rPr>
            <b/>
            <sz val="9"/>
            <color indexed="81"/>
            <rFont val="Tahoma"/>
            <family val="2"/>
          </rPr>
          <t xml:space="preserve">Agregar Documentos a una atención, </t>
        </r>
        <r>
          <rPr>
            <sz val="9"/>
            <color indexed="81"/>
            <rFont val="Tahoma"/>
            <family val="2"/>
          </rPr>
          <t xml:space="preserve"> en el Formulario  </t>
        </r>
        <r>
          <rPr>
            <b/>
            <sz val="9"/>
            <color indexed="81"/>
            <rFont val="Tahoma"/>
            <family val="2"/>
          </rPr>
          <t xml:space="preserve">Regulación Fecundidad (Paternidad Responsable) </t>
        </r>
        <r>
          <rPr>
            <sz val="9"/>
            <color indexed="81"/>
            <rFont val="Tahoma"/>
            <family val="2"/>
          </rPr>
          <t xml:space="preserve"> se registre el</t>
        </r>
        <r>
          <rPr>
            <b/>
            <sz val="9"/>
            <color indexed="81"/>
            <rFont val="Tahoma"/>
            <family val="2"/>
          </rPr>
          <t xml:space="preserve"> "Estado de Control"</t>
        </r>
        <r>
          <rPr>
            <sz val="9"/>
            <color indexed="81"/>
            <rFont val="Tahoma"/>
            <family val="2"/>
          </rPr>
          <t xml:space="preserve"> con alguno de los valores</t>
        </r>
        <r>
          <rPr>
            <b/>
            <sz val="9"/>
            <color indexed="81"/>
            <rFont val="Tahoma"/>
            <family val="2"/>
          </rPr>
          <t xml:space="preserve"> ingreso, reingreso o Seguimiento </t>
        </r>
        <r>
          <rPr>
            <sz val="9"/>
            <color indexed="81"/>
            <rFont val="Tahoma"/>
            <family val="2"/>
          </rPr>
          <t>y tener registrada la fecha de próximo control con un plazo máximo de inasistencia a su cita de 11 meses y 29 días a la fecha del corte.
El registro debe ser realizado por</t>
        </r>
        <r>
          <rPr>
            <b/>
            <sz val="9"/>
            <color indexed="81"/>
            <rFont val="Tahoma"/>
            <family val="2"/>
          </rPr>
          <t xml:space="preserve"> alguno</t>
        </r>
        <r>
          <rPr>
            <sz val="9"/>
            <color indexed="81"/>
            <rFont val="Tahoma"/>
            <family val="2"/>
          </rPr>
          <t xml:space="preserve"> de los sgtes profesionales:
</t>
        </r>
        <r>
          <rPr>
            <b/>
            <sz val="9"/>
            <color indexed="81"/>
            <rFont val="Tahoma"/>
            <family val="2"/>
          </rPr>
          <t>• Médico con especialidad Obstetricia y Ginecología
• Ginecólogo
• Matrona</t>
        </r>
        <r>
          <rPr>
            <sz val="9"/>
            <color indexed="81"/>
            <rFont val="Tahoma"/>
            <family val="2"/>
          </rPr>
          <t xml:space="preserve"> 
Debe tener el campo</t>
        </r>
        <r>
          <rPr>
            <b/>
            <sz val="9"/>
            <color indexed="81"/>
            <rFont val="Tahoma"/>
            <family val="2"/>
          </rPr>
          <t xml:space="preserve"> MAC (Método Anticonceptivo)</t>
        </r>
        <r>
          <rPr>
            <sz val="9"/>
            <color indexed="81"/>
            <rFont val="Tahoma"/>
            <family val="2"/>
          </rPr>
          <t xml:space="preserve"> registrado con alún método ya sea hormonal, preservativo o D.I.U.
</t>
        </r>
        <r>
          <rPr>
            <b/>
            <sz val="9"/>
            <color indexed="81"/>
            <rFont val="Tahoma"/>
            <family val="2"/>
          </rPr>
          <t>Adicionalmente</t>
        </r>
        <r>
          <rPr>
            <sz val="9"/>
            <color indexed="81"/>
            <rFont val="Tahoma"/>
            <family val="2"/>
          </rPr>
          <t xml:space="preserve"> que en el formulario</t>
        </r>
        <r>
          <rPr>
            <b/>
            <sz val="9"/>
            <color indexed="81"/>
            <rFont val="Tahoma"/>
            <family val="2"/>
          </rPr>
          <t xml:space="preserve"> Control cardiovascular</t>
        </r>
        <r>
          <rPr>
            <sz val="9"/>
            <color indexed="81"/>
            <rFont val="Tahoma"/>
            <family val="2"/>
          </rPr>
          <t xml:space="preserve">  tengan registrado el campo </t>
        </r>
        <r>
          <rPr>
            <b/>
            <sz val="9"/>
            <color indexed="81"/>
            <rFont val="Tahoma"/>
            <family val="2"/>
          </rPr>
          <t>Fecha Próximo Control</t>
        </r>
        <r>
          <rPr>
            <sz val="9"/>
            <color indexed="81"/>
            <rFont val="Tahoma"/>
            <family val="2"/>
          </rPr>
          <t xml:space="preserve"> y además tenga registrado en el campo:
    </t>
        </r>
        <r>
          <rPr>
            <b/>
            <sz val="9"/>
            <color indexed="81"/>
            <rFont val="Tahoma"/>
            <family val="2"/>
          </rPr>
          <t>Es HTA, la opción SI</t>
        </r>
        <r>
          <rPr>
            <sz val="9"/>
            <color indexed="81"/>
            <rFont val="Tahoma"/>
            <family val="2"/>
          </rPr>
          <t xml:space="preserve">   y el</t>
        </r>
        <r>
          <rPr>
            <b/>
            <sz val="9"/>
            <color indexed="81"/>
            <rFont val="Tahoma"/>
            <family val="2"/>
          </rPr>
          <t xml:space="preserve"> campo Estado el valor Ingreso</t>
        </r>
        <r>
          <rPr>
            <sz val="9"/>
            <color indexed="81"/>
            <rFont val="Tahoma"/>
            <family val="2"/>
          </rPr>
          <t xml:space="preserve"> o </t>
        </r>
        <r>
          <rPr>
            <b/>
            <sz val="9"/>
            <color indexed="81"/>
            <rFont val="Tahoma"/>
            <family val="2"/>
          </rPr>
          <t>Seguimiento</t>
        </r>
        <r>
          <rPr>
            <sz val="9"/>
            <color indexed="81"/>
            <rFont val="Tahoma"/>
            <family val="2"/>
          </rPr>
          <t xml:space="preserve">
    O 
    Que en formulario </t>
        </r>
        <r>
          <rPr>
            <b/>
            <sz val="9"/>
            <color indexed="81"/>
            <rFont val="Tahoma"/>
            <family val="2"/>
          </rPr>
          <t>Control cardiovascular</t>
        </r>
        <r>
          <rPr>
            <sz val="9"/>
            <color indexed="81"/>
            <rFont val="Tahoma"/>
            <family val="2"/>
          </rPr>
          <t xml:space="preserve"> tengan registrado en el campo:
    </t>
        </r>
        <r>
          <rPr>
            <b/>
            <sz val="9"/>
            <color indexed="81"/>
            <rFont val="Tahoma"/>
            <family val="2"/>
          </rPr>
          <t>Es DM2, la opción SI</t>
        </r>
        <r>
          <rPr>
            <sz val="9"/>
            <color indexed="81"/>
            <rFont val="Tahoma"/>
            <family val="2"/>
          </rPr>
          <t xml:space="preserve"> y  el </t>
        </r>
        <r>
          <rPr>
            <b/>
            <sz val="9"/>
            <color indexed="81"/>
            <rFont val="Tahoma"/>
            <family val="2"/>
          </rPr>
          <t>campo Estado el valor Ingreso</t>
        </r>
        <r>
          <rPr>
            <sz val="9"/>
            <color indexed="81"/>
            <rFont val="Tahoma"/>
            <family val="2"/>
          </rPr>
          <t xml:space="preserve"> o </t>
        </r>
        <r>
          <rPr>
            <b/>
            <sz val="9"/>
            <color indexed="81"/>
            <rFont val="Tahoma"/>
            <family val="2"/>
          </rPr>
          <t xml:space="preserve">Seguimiento
</t>
        </r>
      </text>
    </comment>
    <comment ref="A25" authorId="0" shapeId="0" xr:uid="{00000000-0006-0000-0000-000010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o en</t>
        </r>
        <r>
          <rPr>
            <b/>
            <sz val="9"/>
            <color indexed="81"/>
            <rFont val="Tahoma"/>
            <family val="2"/>
          </rPr>
          <t xml:space="preserve"> Agregar Documentos a una atención, </t>
        </r>
        <r>
          <rPr>
            <sz val="9"/>
            <color indexed="81"/>
            <rFont val="Tahoma"/>
            <family val="2"/>
          </rPr>
          <t xml:space="preserve">en el Formulario  </t>
        </r>
        <r>
          <rPr>
            <b/>
            <sz val="9"/>
            <color indexed="81"/>
            <rFont val="Tahoma"/>
            <family val="2"/>
          </rPr>
          <t>Regulación Fecundidad (Paternidad Responsable)</t>
        </r>
        <r>
          <rPr>
            <sz val="9"/>
            <color indexed="81"/>
            <rFont val="Tahoma"/>
            <family val="2"/>
          </rPr>
          <t xml:space="preserve">  se registre el </t>
        </r>
        <r>
          <rPr>
            <b/>
            <sz val="9"/>
            <color indexed="81"/>
            <rFont val="Tahoma"/>
            <family val="2"/>
          </rPr>
          <t>"Estado de Control"</t>
        </r>
        <r>
          <rPr>
            <sz val="9"/>
            <color indexed="81"/>
            <rFont val="Tahoma"/>
            <family val="2"/>
          </rPr>
          <t xml:space="preserve"> con alguno de los valores</t>
        </r>
        <r>
          <rPr>
            <b/>
            <sz val="9"/>
            <color indexed="81"/>
            <rFont val="Tahoma"/>
            <family val="2"/>
          </rPr>
          <t xml:space="preserve"> ingreso, reingreso o Seguimiento</t>
        </r>
        <r>
          <rPr>
            <sz val="9"/>
            <color indexed="81"/>
            <rFont val="Tahoma"/>
            <family val="2"/>
          </rPr>
          <t xml:space="preserve"> y tener registrada la fecha de próximo control con un plazo máximo de inasistencia a su cita de 2 años y 364 días a la fecha del corte.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Médico con especialidad Obstetricia y Ginecología
• Ginecólogo
• Matrona</t>
        </r>
        <r>
          <rPr>
            <sz val="9"/>
            <color indexed="81"/>
            <rFont val="Tahoma"/>
            <family val="2"/>
          </rPr>
          <t xml:space="preserve"> 
Debe tener en el campo MAC (Método Anticonceptivo) el valor de  </t>
        </r>
        <r>
          <rPr>
            <b/>
            <sz val="9"/>
            <color indexed="81"/>
            <rFont val="Tahoma"/>
            <family val="2"/>
          </rPr>
          <t>Implante Etonogestrel</t>
        </r>
        <r>
          <rPr>
            <sz val="9"/>
            <color indexed="81"/>
            <rFont val="Tahoma"/>
            <family val="2"/>
          </rPr>
          <t xml:space="preserve">
</t>
        </r>
        <r>
          <rPr>
            <b/>
            <sz val="9"/>
            <color indexed="81"/>
            <rFont val="Tahoma"/>
            <family val="2"/>
          </rPr>
          <t>y</t>
        </r>
        <r>
          <rPr>
            <sz val="9"/>
            <color indexed="81"/>
            <rFont val="Tahoma"/>
            <family val="2"/>
          </rPr>
          <t xml:space="preserve"> tener en el campo </t>
        </r>
        <r>
          <rPr>
            <b/>
            <sz val="9"/>
            <color indexed="81"/>
            <rFont val="Tahoma"/>
            <family val="2"/>
          </rPr>
          <t>¿Retiro anticipado de Implante?</t>
        </r>
        <r>
          <rPr>
            <sz val="9"/>
            <color indexed="81"/>
            <rFont val="Tahoma"/>
            <family val="2"/>
          </rPr>
          <t xml:space="preserve"> El valor </t>
        </r>
        <r>
          <rPr>
            <b/>
            <sz val="9"/>
            <color indexed="81"/>
            <rFont val="Tahoma"/>
            <family val="2"/>
          </rPr>
          <t>SI</t>
        </r>
        <r>
          <rPr>
            <sz val="9"/>
            <color indexed="81"/>
            <rFont val="Tahoma"/>
            <family val="2"/>
          </rPr>
          <t xml:space="preserve">
</t>
        </r>
      </text>
    </comment>
    <comment ref="A26" authorId="1" shapeId="0" xr:uid="{00000000-0006-0000-0000-000011000000}">
      <text>
        <r>
          <rPr>
            <sz val="9"/>
            <color indexed="81"/>
            <rFont val="Tahoma"/>
            <family val="2"/>
          </rPr>
          <t>Se considera como</t>
        </r>
        <r>
          <rPr>
            <b/>
            <sz val="9"/>
            <color indexed="81"/>
            <rFont val="Tahoma"/>
            <family val="2"/>
          </rPr>
          <t xml:space="preserve"> Población Bajo Control </t>
        </r>
        <r>
          <rPr>
            <sz val="9"/>
            <color indexed="81"/>
            <rFont val="Tahoma"/>
            <family val="2"/>
          </rPr>
          <t>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o en</t>
        </r>
        <r>
          <rPr>
            <b/>
            <sz val="9"/>
            <color indexed="81"/>
            <rFont val="Tahoma"/>
            <family val="2"/>
          </rPr>
          <t xml:space="preserve"> Agregar Documentos a una atención, </t>
        </r>
        <r>
          <rPr>
            <sz val="9"/>
            <color indexed="81"/>
            <rFont val="Tahoma"/>
            <family val="2"/>
          </rPr>
          <t>en el Formulario</t>
        </r>
        <r>
          <rPr>
            <b/>
            <sz val="9"/>
            <color indexed="81"/>
            <rFont val="Tahoma"/>
            <family val="2"/>
          </rPr>
          <t xml:space="preserve">  Regulación Fecundidad (Paternidad Responsable) </t>
        </r>
        <r>
          <rPr>
            <sz val="9"/>
            <color indexed="81"/>
            <rFont val="Tahoma"/>
            <family val="2"/>
          </rPr>
          <t xml:space="preserve"> se registre el </t>
        </r>
        <r>
          <rPr>
            <b/>
            <sz val="9"/>
            <color indexed="81"/>
            <rFont val="Tahoma"/>
            <family val="2"/>
          </rPr>
          <t>"Estado de Control"</t>
        </r>
        <r>
          <rPr>
            <sz val="9"/>
            <color indexed="81"/>
            <rFont val="Tahoma"/>
            <family val="2"/>
          </rPr>
          <t xml:space="preserve"> con alguno de los valores</t>
        </r>
        <r>
          <rPr>
            <b/>
            <sz val="9"/>
            <color indexed="81"/>
            <rFont val="Tahoma"/>
            <family val="2"/>
          </rPr>
          <t xml:space="preserve"> ingreso, reingreso o Seguimiento </t>
        </r>
        <r>
          <rPr>
            <sz val="9"/>
            <color indexed="81"/>
            <rFont val="Tahoma"/>
            <family val="2"/>
          </rPr>
          <t>y tener registrada la fecha de próximo control con un plazo máximo de inasistencia a su cita de</t>
        </r>
        <r>
          <rPr>
            <b/>
            <sz val="9"/>
            <color indexed="81"/>
            <rFont val="Tahoma"/>
            <family val="2"/>
          </rPr>
          <t xml:space="preserve"> 4 años y 364 días a la fecha del corte.
</t>
        </r>
        <r>
          <rPr>
            <sz val="9"/>
            <color indexed="81"/>
            <rFont val="Tahoma"/>
            <family val="2"/>
          </rPr>
          <t>El registro debe ser realizado por</t>
        </r>
        <r>
          <rPr>
            <b/>
            <sz val="9"/>
            <color indexed="81"/>
            <rFont val="Tahoma"/>
            <family val="2"/>
          </rPr>
          <t xml:space="preserve"> alguno </t>
        </r>
        <r>
          <rPr>
            <sz val="9"/>
            <color indexed="81"/>
            <rFont val="Tahoma"/>
            <family val="2"/>
          </rPr>
          <t>de los sgtes profesionales:</t>
        </r>
        <r>
          <rPr>
            <b/>
            <sz val="9"/>
            <color indexed="81"/>
            <rFont val="Tahoma"/>
            <family val="2"/>
          </rPr>
          <t xml:space="preserve">
• Médico con especialidad Obstetricia y Ginecología
• Ginecólogo
• Matrona 
</t>
        </r>
        <r>
          <rPr>
            <sz val="9"/>
            <color indexed="81"/>
            <rFont val="Tahoma"/>
            <family val="2"/>
          </rPr>
          <t xml:space="preserve">Debe tener en el campo </t>
        </r>
        <r>
          <rPr>
            <b/>
            <sz val="9"/>
            <color indexed="81"/>
            <rFont val="Tahoma"/>
            <family val="2"/>
          </rPr>
          <t xml:space="preserve">MAC (Método Anticonceptivo) </t>
        </r>
        <r>
          <rPr>
            <sz val="9"/>
            <color indexed="81"/>
            <rFont val="Tahoma"/>
            <family val="2"/>
          </rPr>
          <t>el valor de</t>
        </r>
        <r>
          <rPr>
            <b/>
            <sz val="9"/>
            <color indexed="81"/>
            <rFont val="Tahoma"/>
            <family val="2"/>
          </rPr>
          <t xml:space="preserve">  Implante Levonorgestrel
</t>
        </r>
        <r>
          <rPr>
            <sz val="9"/>
            <color indexed="81"/>
            <rFont val="Tahoma"/>
            <family val="2"/>
          </rPr>
          <t>y tener en el campo</t>
        </r>
        <r>
          <rPr>
            <b/>
            <sz val="9"/>
            <color indexed="81"/>
            <rFont val="Tahoma"/>
            <family val="2"/>
          </rPr>
          <t xml:space="preserve"> ¿Retiro anticipado de Implante? </t>
        </r>
        <r>
          <rPr>
            <sz val="9"/>
            <color indexed="81"/>
            <rFont val="Tahoma"/>
            <family val="2"/>
          </rPr>
          <t>El valor</t>
        </r>
        <r>
          <rPr>
            <b/>
            <sz val="9"/>
            <color indexed="81"/>
            <rFont val="Tahoma"/>
            <family val="2"/>
          </rPr>
          <t xml:space="preserve"> SI</t>
        </r>
      </text>
    </comment>
    <comment ref="A27" authorId="0" shapeId="0" xr:uid="{00000000-0006-0000-0000-000012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xml:space="preserve">, en el Formulario  </t>
        </r>
        <r>
          <rPr>
            <b/>
            <sz val="9"/>
            <color indexed="81"/>
            <rFont val="Tahoma"/>
            <family val="2"/>
          </rPr>
          <t>Regulación Fecundidad (Paternidad Responsable)</t>
        </r>
        <r>
          <rPr>
            <sz val="9"/>
            <color indexed="81"/>
            <rFont val="Tahoma"/>
            <family val="2"/>
          </rPr>
          <t xml:space="preserve">  se registre el </t>
        </r>
        <r>
          <rPr>
            <b/>
            <sz val="9"/>
            <color indexed="81"/>
            <rFont val="Tahoma"/>
            <family val="2"/>
          </rPr>
          <t>"Estado de Control"</t>
        </r>
        <r>
          <rPr>
            <sz val="9"/>
            <color indexed="81"/>
            <rFont val="Tahoma"/>
            <family val="2"/>
          </rPr>
          <t xml:space="preserve"> con alguno de los valores </t>
        </r>
        <r>
          <rPr>
            <b/>
            <sz val="9"/>
            <color indexed="81"/>
            <rFont val="Tahoma"/>
            <family val="2"/>
          </rPr>
          <t>ingreso, reingreso o Seguimiento</t>
        </r>
        <r>
          <rPr>
            <sz val="9"/>
            <color indexed="81"/>
            <rFont val="Tahoma"/>
            <family val="2"/>
          </rPr>
          <t xml:space="preserve"> y tener registrada la fecha de próximo control con un plazo máximo de inasistencia a su cita de 11 meses y 29 días a la fecha del corte.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xml:space="preserve">• Médico con especialidad Obstetricia y Ginecología
• Ginecólogo
• Matrona </t>
        </r>
        <r>
          <rPr>
            <sz val="9"/>
            <color indexed="81"/>
            <rFont val="Tahoma"/>
            <family val="2"/>
          </rPr>
          <t xml:space="preserve">
Debe tener el campo </t>
        </r>
        <r>
          <rPr>
            <b/>
            <sz val="9"/>
            <color indexed="81"/>
            <rFont val="Tahoma"/>
            <family val="2"/>
          </rPr>
          <t>MAC (Método Anticonceptivo)</t>
        </r>
        <r>
          <rPr>
            <sz val="9"/>
            <color indexed="81"/>
            <rFont val="Tahoma"/>
            <family val="2"/>
          </rPr>
          <t xml:space="preserve"> registrado con alún método ya sea hormonal, preservativo o D.I.U.</t>
        </r>
        <r>
          <rPr>
            <b/>
            <sz val="9"/>
            <color indexed="81"/>
            <rFont val="Tahoma"/>
            <family val="2"/>
          </rPr>
          <t xml:space="preserve">
Adicionalemnte </t>
        </r>
        <r>
          <rPr>
            <sz val="9"/>
            <color indexed="81"/>
            <rFont val="Tahoma"/>
            <family val="2"/>
          </rPr>
          <t>debe tener en el</t>
        </r>
        <r>
          <rPr>
            <b/>
            <sz val="9"/>
            <color indexed="81"/>
            <rFont val="Tahoma"/>
            <family val="2"/>
          </rPr>
          <t xml:space="preserve"> </t>
        </r>
        <r>
          <rPr>
            <sz val="9"/>
            <color indexed="81"/>
            <rFont val="Tahoma"/>
            <family val="2"/>
          </rPr>
          <t>campo</t>
        </r>
        <r>
          <rPr>
            <b/>
            <sz val="9"/>
            <color indexed="81"/>
            <rFont val="Tahoma"/>
            <family val="2"/>
          </rPr>
          <t xml:space="preserve"> ¿Regulación de Fertilidad más Preservativo? </t>
        </r>
        <r>
          <rPr>
            <sz val="9"/>
            <color indexed="81"/>
            <rFont val="Tahoma"/>
            <family val="2"/>
          </rPr>
          <t>el valor</t>
        </r>
        <r>
          <rPr>
            <b/>
            <sz val="9"/>
            <color indexed="81"/>
            <rFont val="Tahoma"/>
            <family val="2"/>
          </rPr>
          <t xml:space="preserve"> Si</t>
        </r>
      </text>
    </comment>
    <comment ref="A28" authorId="1" shapeId="0" xr:uid="{00000000-0006-0000-0000-000013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la fecha de próximo control y que esta no supere el tiempo de inasistencia de </t>
        </r>
        <r>
          <rPr>
            <b/>
            <sz val="9"/>
            <color indexed="81"/>
            <rFont val="Tahoma"/>
            <family val="2"/>
          </rPr>
          <t>29 días.</t>
        </r>
        <r>
          <rPr>
            <sz val="9"/>
            <color indexed="81"/>
            <rFont val="Tahoma"/>
            <family val="2"/>
          </rPr>
          <t xml:space="preserve">
En la Sección </t>
        </r>
        <r>
          <rPr>
            <b/>
            <sz val="9"/>
            <color indexed="81"/>
            <rFont val="Tahoma"/>
            <family val="2"/>
          </rPr>
          <t xml:space="preserve">Antecedentes del Embarazo Actual, </t>
        </r>
        <r>
          <rPr>
            <sz val="9"/>
            <color indexed="81"/>
            <rFont val="Tahoma"/>
            <family val="2"/>
          </rPr>
          <t xml:space="preserve"> en la pregunta </t>
        </r>
        <r>
          <rPr>
            <b/>
            <sz val="9"/>
            <color indexed="81"/>
            <rFont val="Tahoma"/>
            <family val="2"/>
          </rPr>
          <t>¿Utiliza preservativo?</t>
        </r>
        <r>
          <rPr>
            <sz val="9"/>
            <color indexed="81"/>
            <rFont val="Tahoma"/>
            <family val="2"/>
          </rPr>
          <t xml:space="preserve"> tenga el valor que corresponda </t>
        </r>
        <r>
          <rPr>
            <b/>
            <sz val="9"/>
            <color indexed="81"/>
            <rFont val="Tahoma"/>
            <family val="2"/>
          </rPr>
          <t>(SI / NO)</t>
        </r>
        <r>
          <rPr>
            <sz val="9"/>
            <color indexed="81"/>
            <rFont val="Tahoma"/>
            <family val="2"/>
          </rPr>
          <t xml:space="preserv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xml:space="preserve">• Médico con especialidad Obstetricia y Ginecología
• Ginecólogo
• Matrona </t>
        </r>
      </text>
    </comment>
    <comment ref="A29" authorId="1" shapeId="0" xr:uid="{00000000-0006-0000-0000-000014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BOX - </t>
        </r>
        <r>
          <rPr>
            <b/>
            <sz val="9"/>
            <color indexed="81"/>
            <rFont val="Tahoma"/>
            <family val="2"/>
          </rPr>
          <t>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Regulación Fecundidad (Paternidad Responsable)</t>
        </r>
        <r>
          <rPr>
            <sz val="9"/>
            <color indexed="81"/>
            <rFont val="Tahoma"/>
            <family val="2"/>
          </rPr>
          <t xml:space="preserve">  se registre el "Estado de Control" con alguno de los valores </t>
        </r>
        <r>
          <rPr>
            <b/>
            <sz val="9"/>
            <color indexed="81"/>
            <rFont val="Tahoma"/>
            <family val="2"/>
          </rPr>
          <t>ingreso, reingreso o Seguimiento</t>
        </r>
        <r>
          <rPr>
            <sz val="9"/>
            <color indexed="81"/>
            <rFont val="Tahoma"/>
            <family val="2"/>
          </rPr>
          <t xml:space="preserve"> y  tener registrada la </t>
        </r>
        <r>
          <rPr>
            <b/>
            <sz val="9"/>
            <color indexed="81"/>
            <rFont val="Tahoma"/>
            <family val="2"/>
          </rPr>
          <t>fecha de próximo control</t>
        </r>
        <r>
          <rPr>
            <sz val="9"/>
            <color indexed="81"/>
            <rFont val="Tahoma"/>
            <family val="2"/>
          </rPr>
          <t xml:space="preserve"> con un plazo máximo de inasistencia a su cita de </t>
        </r>
        <r>
          <rPr>
            <b/>
            <sz val="9"/>
            <color indexed="81"/>
            <rFont val="Tahoma"/>
            <family val="2"/>
          </rPr>
          <t>11 meses y 29 días a la fecha del corte.</t>
        </r>
        <r>
          <rPr>
            <sz val="9"/>
            <color indexed="81"/>
            <rFont val="Tahoma"/>
            <family val="2"/>
          </rPr>
          <t xml:space="preserve">
El registro debe ser realizado por alguno de los sgtes profesionales:
•</t>
        </r>
        <r>
          <rPr>
            <b/>
            <sz val="9"/>
            <color indexed="81"/>
            <rFont val="Tahoma"/>
            <family val="2"/>
          </rPr>
          <t xml:space="preserve"> Médico con especialidad Obstetricia y Ginecología
• Ginecólogo
• Matrona </t>
        </r>
        <r>
          <rPr>
            <sz val="9"/>
            <color indexed="81"/>
            <rFont val="Tahoma"/>
            <family val="2"/>
          </rPr>
          <t xml:space="preserve">
 Para ser contadas en esta casilla se debe indicar en la sección </t>
        </r>
        <r>
          <rPr>
            <b/>
            <sz val="9"/>
            <color indexed="81"/>
            <rFont val="Tahoma"/>
            <family val="2"/>
          </rPr>
          <t xml:space="preserve">"Practica Sexual Segura" </t>
        </r>
        <r>
          <rPr>
            <sz val="9"/>
            <color indexed="81"/>
            <rFont val="Tahoma"/>
            <family val="2"/>
          </rPr>
          <t xml:space="preserve"> la  opción </t>
        </r>
        <r>
          <rPr>
            <b/>
            <sz val="9"/>
            <color indexed="81"/>
            <rFont val="Tahoma"/>
            <family val="2"/>
          </rPr>
          <t xml:space="preserve">SI </t>
        </r>
        <r>
          <rPr>
            <sz val="9"/>
            <color indexed="81"/>
            <rFont val="Tahoma"/>
            <family val="2"/>
          </rPr>
          <t>en la</t>
        </r>
        <r>
          <rPr>
            <b/>
            <sz val="9"/>
            <color indexed="81"/>
            <rFont val="Tahoma"/>
            <family val="2"/>
          </rPr>
          <t xml:space="preserve"> Indicación de Preservativos.</t>
        </r>
      </text>
    </comment>
    <comment ref="A31" authorId="1" shapeId="0" xr:uid="{00000000-0006-0000-0000-000015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BOX - </t>
        </r>
        <r>
          <rPr>
            <b/>
            <sz val="9"/>
            <color indexed="81"/>
            <rFont val="Tahoma"/>
            <family val="2"/>
          </rPr>
          <t>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Regulación Fecundidad (Paternidad Responsable)</t>
        </r>
        <r>
          <rPr>
            <sz val="9"/>
            <color indexed="81"/>
            <rFont val="Tahoma"/>
            <family val="2"/>
          </rPr>
          <t xml:space="preserve">  se registre el </t>
        </r>
        <r>
          <rPr>
            <b/>
            <sz val="9"/>
            <color indexed="81"/>
            <rFont val="Tahoma"/>
            <family val="2"/>
          </rPr>
          <t>"Estado de Control"</t>
        </r>
        <r>
          <rPr>
            <sz val="9"/>
            <color indexed="81"/>
            <rFont val="Tahoma"/>
            <family val="2"/>
          </rPr>
          <t xml:space="preserve"> con alguno de los valores </t>
        </r>
        <r>
          <rPr>
            <b/>
            <sz val="9"/>
            <color indexed="81"/>
            <rFont val="Tahoma"/>
            <family val="2"/>
          </rPr>
          <t>ingreso, reingreso o Seguimiento</t>
        </r>
        <r>
          <rPr>
            <sz val="9"/>
            <color indexed="81"/>
            <rFont val="Tahoma"/>
            <family val="2"/>
          </rPr>
          <t xml:space="preserve"> y  tener registrada la </t>
        </r>
        <r>
          <rPr>
            <b/>
            <sz val="9"/>
            <color indexed="81"/>
            <rFont val="Tahoma"/>
            <family val="2"/>
          </rPr>
          <t>fecha de próximo control</t>
        </r>
        <r>
          <rPr>
            <sz val="9"/>
            <color indexed="81"/>
            <rFont val="Tahoma"/>
            <family val="2"/>
          </rPr>
          <t xml:space="preserve"> con un plazo máximo de inasistencia a su cita de </t>
        </r>
        <r>
          <rPr>
            <b/>
            <sz val="9"/>
            <color indexed="81"/>
            <rFont val="Tahoma"/>
            <family val="2"/>
          </rPr>
          <t>11 meses y 29 días a la fecha del corte.</t>
        </r>
        <r>
          <rPr>
            <sz val="9"/>
            <color indexed="81"/>
            <rFont val="Tahoma"/>
            <family val="2"/>
          </rPr>
          <t xml:space="preserve">
El registro debe ser realizado por alguno de los sgtes profesionales:
</t>
        </r>
        <r>
          <rPr>
            <b/>
            <sz val="9"/>
            <color indexed="81"/>
            <rFont val="Tahoma"/>
            <family val="2"/>
          </rPr>
          <t xml:space="preserve">• Médico con especialidad Obstetricia y Ginecología
• Ginecólogo
• Matrona </t>
        </r>
        <r>
          <rPr>
            <sz val="9"/>
            <color indexed="81"/>
            <rFont val="Tahoma"/>
            <family val="2"/>
          </rPr>
          <t xml:space="preserve">
 Para ser contadas en esta casilla se debe indicar en la sección </t>
        </r>
        <r>
          <rPr>
            <b/>
            <sz val="9"/>
            <color indexed="81"/>
            <rFont val="Tahoma"/>
            <family val="2"/>
          </rPr>
          <t>"Practica Sexual Segura"</t>
        </r>
        <r>
          <rPr>
            <sz val="9"/>
            <color indexed="81"/>
            <rFont val="Tahoma"/>
            <family val="2"/>
          </rPr>
          <t xml:space="preserve">  la  opción </t>
        </r>
        <r>
          <rPr>
            <b/>
            <sz val="9"/>
            <color indexed="81"/>
            <rFont val="Tahoma"/>
            <family val="2"/>
          </rPr>
          <t>SI</t>
        </r>
        <r>
          <rPr>
            <sz val="9"/>
            <color indexed="81"/>
            <rFont val="Tahoma"/>
            <family val="2"/>
          </rPr>
          <t xml:space="preserve"> en la </t>
        </r>
        <r>
          <rPr>
            <b/>
            <sz val="9"/>
            <color indexed="81"/>
            <rFont val="Tahoma"/>
            <family val="2"/>
          </rPr>
          <t>Indicación de Lubricantes</t>
        </r>
      </text>
    </comment>
    <comment ref="A33" authorId="1" shapeId="0" xr:uid="{00000000-0006-0000-0000-000016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BOX - </t>
        </r>
        <r>
          <rPr>
            <b/>
            <sz val="9"/>
            <color indexed="81"/>
            <rFont val="Tahoma"/>
            <family val="2"/>
          </rPr>
          <t>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Regulación Fecundidad (Paternidad Responsable)</t>
        </r>
        <r>
          <rPr>
            <sz val="9"/>
            <color indexed="81"/>
            <rFont val="Tahoma"/>
            <family val="2"/>
          </rPr>
          <t xml:space="preserve">  se registre el </t>
        </r>
        <r>
          <rPr>
            <b/>
            <sz val="9"/>
            <color indexed="81"/>
            <rFont val="Tahoma"/>
            <family val="2"/>
          </rPr>
          <t>"Estado de Control"</t>
        </r>
        <r>
          <rPr>
            <sz val="9"/>
            <color indexed="81"/>
            <rFont val="Tahoma"/>
            <family val="2"/>
          </rPr>
          <t xml:space="preserve"> con alguno de los valores </t>
        </r>
        <r>
          <rPr>
            <b/>
            <sz val="9"/>
            <color indexed="81"/>
            <rFont val="Tahoma"/>
            <family val="2"/>
          </rPr>
          <t>ingreso, reingreso o Seguimiento</t>
        </r>
        <r>
          <rPr>
            <sz val="9"/>
            <color indexed="81"/>
            <rFont val="Tahoma"/>
            <family val="2"/>
          </rPr>
          <t xml:space="preserve"> y  tener registrada la </t>
        </r>
        <r>
          <rPr>
            <b/>
            <sz val="9"/>
            <color indexed="81"/>
            <rFont val="Tahoma"/>
            <family val="2"/>
          </rPr>
          <t xml:space="preserve">fecha de próximo control </t>
        </r>
        <r>
          <rPr>
            <sz val="9"/>
            <color indexed="81"/>
            <rFont val="Tahoma"/>
            <family val="2"/>
          </rPr>
          <t xml:space="preserve">con un plazo máximo de inasistencia a su cita de </t>
        </r>
        <r>
          <rPr>
            <b/>
            <sz val="9"/>
            <color indexed="81"/>
            <rFont val="Tahoma"/>
            <family val="2"/>
          </rPr>
          <t>11 meses y 29 días a la fecha del corte.</t>
        </r>
        <r>
          <rPr>
            <sz val="9"/>
            <color indexed="81"/>
            <rFont val="Tahoma"/>
            <family val="2"/>
          </rPr>
          <t xml:space="preserve">
El registro debe ser realizado por alguno de los sgtes profesionales:
</t>
        </r>
        <r>
          <rPr>
            <b/>
            <sz val="9"/>
            <color indexed="81"/>
            <rFont val="Tahoma"/>
            <family val="2"/>
          </rPr>
          <t xml:space="preserve">• Médico con especialidad Obstetricia y Ginecología
• Ginecólogo
• Matrona </t>
        </r>
        <r>
          <rPr>
            <sz val="9"/>
            <color indexed="81"/>
            <rFont val="Tahoma"/>
            <family val="2"/>
          </rPr>
          <t xml:space="preserve">
 Para ser contadas en esta casilla se debe indicar en la sección </t>
        </r>
        <r>
          <rPr>
            <b/>
            <sz val="9"/>
            <color indexed="81"/>
            <rFont val="Tahoma"/>
            <family val="2"/>
          </rPr>
          <t>"Practica Sexual Segura"</t>
        </r>
        <r>
          <rPr>
            <sz val="9"/>
            <color indexed="81"/>
            <rFont val="Tahoma"/>
            <family val="2"/>
          </rPr>
          <t xml:space="preserve">  la  opción </t>
        </r>
        <r>
          <rPr>
            <b/>
            <sz val="9"/>
            <color indexed="81"/>
            <rFont val="Tahoma"/>
            <family val="2"/>
          </rPr>
          <t>SI</t>
        </r>
        <r>
          <rPr>
            <sz val="9"/>
            <color indexed="81"/>
            <rFont val="Tahoma"/>
            <family val="2"/>
          </rPr>
          <t xml:space="preserve"> en la </t>
        </r>
        <r>
          <rPr>
            <b/>
            <sz val="9"/>
            <color indexed="81"/>
            <rFont val="Tahoma"/>
            <family val="2"/>
          </rPr>
          <t>Indicación de Condón Femenino</t>
        </r>
      </text>
    </comment>
    <comment ref="B35" authorId="0" shapeId="0" xr:uid="{00000000-0006-0000-0000-000017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la </t>
        </r>
        <r>
          <rPr>
            <b/>
            <sz val="9"/>
            <color indexed="81"/>
            <rFont val="Tahoma"/>
            <family val="2"/>
          </rPr>
          <t>fecha de próximo control</t>
        </r>
        <r>
          <rPr>
            <sz val="9"/>
            <color indexed="81"/>
            <rFont val="Tahoma"/>
            <family val="2"/>
          </rPr>
          <t xml:space="preserve"> y que esta no supere el tiempo de inasistencia de 29 días.
La paciente </t>
        </r>
        <r>
          <rPr>
            <b/>
            <sz val="9"/>
            <color indexed="81"/>
            <rFont val="Tahoma"/>
            <family val="2"/>
          </rPr>
          <t>debe contar</t>
        </r>
        <r>
          <rPr>
            <sz val="9"/>
            <color indexed="81"/>
            <rFont val="Tahoma"/>
            <family val="2"/>
          </rPr>
          <t xml:space="preserve"> con la </t>
        </r>
        <r>
          <rPr>
            <b/>
            <sz val="9"/>
            <color indexed="81"/>
            <rFont val="Tahoma"/>
            <family val="2"/>
          </rPr>
          <t>Pauta Breve de Evaluación de Riesgo Psicosocial</t>
        </r>
        <r>
          <rPr>
            <sz val="9"/>
            <color indexed="81"/>
            <rFont val="Tahoma"/>
            <family val="2"/>
          </rPr>
          <t xml:space="preserve"> realizada en </t>
        </r>
        <r>
          <rPr>
            <b/>
            <sz val="9"/>
            <color indexed="81"/>
            <rFont val="Tahoma"/>
            <family val="2"/>
          </rPr>
          <t>su totalidad</t>
        </r>
        <r>
          <rPr>
            <sz val="9"/>
            <color indexed="81"/>
            <rFont val="Tahoma"/>
            <family val="2"/>
          </rPr>
          <t xml:space="preserve"> y en el campo </t>
        </r>
        <r>
          <rPr>
            <b/>
            <sz val="9"/>
            <color indexed="81"/>
            <rFont val="Tahoma"/>
            <family val="2"/>
          </rPr>
          <t>Riesgo Psicosocial</t>
        </r>
        <r>
          <rPr>
            <sz val="9"/>
            <color indexed="81"/>
            <rFont val="Tahoma"/>
            <family val="2"/>
          </rPr>
          <t xml:space="preserve"> el valor que corresponda </t>
        </r>
        <r>
          <rPr>
            <b/>
            <sz val="9"/>
            <color indexed="81"/>
            <rFont val="Tahoma"/>
            <family val="2"/>
          </rPr>
          <t>(SI/NO)</t>
        </r>
        <r>
          <rPr>
            <sz val="9"/>
            <color indexed="81"/>
            <rFont val="Tahoma"/>
            <family val="2"/>
          </rPr>
          <t xml:space="preserve">
El registro debe ser realizado por alguno de los sgtes profesionales:
</t>
        </r>
        <r>
          <rPr>
            <b/>
            <sz val="9"/>
            <color indexed="81"/>
            <rFont val="Tahoma"/>
            <family val="2"/>
          </rPr>
          <t>• Médico con especialidad Obstetricia y Ginecología
• Ginecólogo
• Matrona 
NOTA: El total de gestantes debe ser igual a las gestantes con estado nutricional.</t>
        </r>
      </text>
    </comment>
    <comment ref="C35" authorId="0" shapeId="0" xr:uid="{00000000-0006-0000-0000-000018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 xml:space="preserve">o en </t>
        </r>
        <r>
          <rPr>
            <b/>
            <sz val="9"/>
            <color indexed="81"/>
            <rFont val="Tahoma"/>
            <family val="2"/>
          </rPr>
          <t xml:space="preserve"> 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la </t>
        </r>
        <r>
          <rPr>
            <b/>
            <sz val="9"/>
            <color indexed="81"/>
            <rFont val="Tahoma"/>
            <family val="2"/>
          </rPr>
          <t>fecha de próximo control</t>
        </r>
        <r>
          <rPr>
            <sz val="9"/>
            <color indexed="81"/>
            <rFont val="Tahoma"/>
            <family val="2"/>
          </rPr>
          <t xml:space="preserve"> y que esta no supere el tiempo de inasistencia de 29 días.
</t>
        </r>
        <r>
          <rPr>
            <sz val="9"/>
            <color indexed="81"/>
            <rFont val="Tahoma"/>
            <family val="2"/>
          </rPr>
          <t xml:space="preserve">
La paciente debe contar con la </t>
        </r>
        <r>
          <rPr>
            <b/>
            <sz val="9"/>
            <color indexed="81"/>
            <rFont val="Tahoma"/>
            <family val="2"/>
          </rPr>
          <t>Pauta Breve de Evaluación de Riesgo Psicosocial</t>
        </r>
        <r>
          <rPr>
            <sz val="9"/>
            <color indexed="81"/>
            <rFont val="Tahoma"/>
            <family val="2"/>
          </rPr>
          <t xml:space="preserve"> realizada y en el campo </t>
        </r>
        <r>
          <rPr>
            <b/>
            <sz val="9"/>
            <color indexed="81"/>
            <rFont val="Tahoma"/>
            <family val="2"/>
          </rPr>
          <t>Riesgo Psicosocial</t>
        </r>
        <r>
          <rPr>
            <sz val="9"/>
            <color indexed="81"/>
            <rFont val="Tahoma"/>
            <family val="2"/>
          </rPr>
          <t xml:space="preserve"> el valor </t>
        </r>
        <r>
          <rPr>
            <b/>
            <sz val="9"/>
            <color indexed="81"/>
            <rFont val="Tahoma"/>
            <family val="2"/>
          </rPr>
          <t xml:space="preserve">SI
</t>
        </r>
        <r>
          <rPr>
            <sz val="9"/>
            <color indexed="81"/>
            <rFont val="Tahoma"/>
            <family val="2"/>
          </rPr>
          <t xml:space="preserve">
El registro debe ser realizado por alguno de los sgtes profesionales:
</t>
        </r>
        <r>
          <rPr>
            <b/>
            <sz val="9"/>
            <color indexed="81"/>
            <rFont val="Tahoma"/>
            <family val="2"/>
          </rPr>
          <t xml:space="preserve">• Médico con especialidad Obstetricia y Ginecología
• Ginecólogo
• Matrona 
</t>
        </r>
      </text>
    </comment>
    <comment ref="D35" authorId="0" shapeId="0" xr:uid="{00000000-0006-0000-0000-000019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la </t>
        </r>
        <r>
          <rPr>
            <b/>
            <sz val="9"/>
            <color indexed="81"/>
            <rFont val="Tahoma"/>
            <family val="2"/>
          </rPr>
          <t>fecha de próximo control</t>
        </r>
        <r>
          <rPr>
            <sz val="9"/>
            <color indexed="81"/>
            <rFont val="Tahoma"/>
            <family val="2"/>
          </rPr>
          <t xml:space="preserve"> y que esta no supere el tiempo de inasistencia de 29 días.
</t>
        </r>
        <r>
          <rPr>
            <sz val="9"/>
            <color indexed="81"/>
            <rFont val="Tahoma"/>
            <family val="2"/>
          </rPr>
          <t xml:space="preserve">
La paciente debe contar con la </t>
        </r>
        <r>
          <rPr>
            <b/>
            <sz val="9"/>
            <color indexed="81"/>
            <rFont val="Tahoma"/>
            <family val="2"/>
          </rPr>
          <t>Pauta Breve de Evaluación de Riesgo Psicosocial</t>
        </r>
        <r>
          <rPr>
            <sz val="9"/>
            <color indexed="81"/>
            <rFont val="Tahoma"/>
            <family val="2"/>
          </rPr>
          <t xml:space="preserve"> realizada, en el campo </t>
        </r>
        <r>
          <rPr>
            <b/>
            <sz val="9"/>
            <color indexed="81"/>
            <rFont val="Tahoma"/>
            <family val="2"/>
          </rPr>
          <t>Riesgo Psicosocial</t>
        </r>
        <r>
          <rPr>
            <sz val="9"/>
            <color indexed="81"/>
            <rFont val="Tahoma"/>
            <family val="2"/>
          </rPr>
          <t xml:space="preserve"> el valor </t>
        </r>
        <r>
          <rPr>
            <b/>
            <sz val="9"/>
            <color indexed="81"/>
            <rFont val="Tahoma"/>
            <family val="2"/>
          </rPr>
          <t>SI</t>
        </r>
        <r>
          <rPr>
            <sz val="9"/>
            <color indexed="81"/>
            <rFont val="Tahoma"/>
            <family val="2"/>
          </rPr>
          <t xml:space="preserve"> y en el </t>
        </r>
        <r>
          <rPr>
            <b/>
            <sz val="9"/>
            <color indexed="81"/>
            <rFont val="Tahoma"/>
            <family val="2"/>
          </rPr>
          <t>campo 8</t>
        </r>
        <r>
          <rPr>
            <sz val="9"/>
            <color indexed="81"/>
            <rFont val="Tahoma"/>
            <family val="2"/>
          </rPr>
          <t xml:space="preserve"> debe tener el valor </t>
        </r>
        <r>
          <rPr>
            <b/>
            <sz val="9"/>
            <color indexed="81"/>
            <rFont val="Tahoma"/>
            <family val="2"/>
          </rPr>
          <t>SI</t>
        </r>
        <r>
          <rPr>
            <sz val="9"/>
            <color indexed="81"/>
            <rFont val="Tahoma"/>
            <family val="2"/>
          </rPr>
          <t xml:space="preserv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xml:space="preserve">• Médico con especialidad Obstetricia y Ginecología
• Ginecólogo
• Matrona </t>
        </r>
        <r>
          <rPr>
            <sz val="9"/>
            <color indexed="81"/>
            <rFont val="Tahoma"/>
            <family val="2"/>
          </rPr>
          <t xml:space="preserve">
</t>
        </r>
      </text>
    </comment>
    <comment ref="E35" authorId="0" shapeId="0" xr:uid="{00000000-0006-0000-0000-00001A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el campo </t>
        </r>
        <r>
          <rPr>
            <b/>
            <sz val="9"/>
            <color indexed="81"/>
            <rFont val="Tahoma"/>
            <family val="2"/>
          </rPr>
          <t>¿Es alto Riesgo Obstétrico?</t>
        </r>
        <r>
          <rPr>
            <sz val="9"/>
            <color indexed="81"/>
            <rFont val="Tahoma"/>
            <family val="2"/>
          </rPr>
          <t xml:space="preserve"> El valor </t>
        </r>
        <r>
          <rPr>
            <b/>
            <sz val="9"/>
            <color indexed="81"/>
            <rFont val="Tahoma"/>
            <family val="2"/>
          </rPr>
          <t>SI</t>
        </r>
        <r>
          <rPr>
            <sz val="9"/>
            <color indexed="81"/>
            <rFont val="Tahoma"/>
            <family val="2"/>
          </rPr>
          <t xml:space="preserve">, que se registre la </t>
        </r>
        <r>
          <rPr>
            <b/>
            <sz val="9"/>
            <color indexed="81"/>
            <rFont val="Tahoma"/>
            <family val="2"/>
          </rPr>
          <t>fecha de próximo control</t>
        </r>
        <r>
          <rPr>
            <sz val="9"/>
            <color indexed="81"/>
            <rFont val="Tahoma"/>
            <family val="2"/>
          </rPr>
          <t xml:space="preserve"> y que esta no supere el tiempo de inasistencia de 29 días.
</t>
        </r>
        <r>
          <rPr>
            <sz val="9"/>
            <color indexed="81"/>
            <rFont val="Tahoma"/>
            <family val="2"/>
          </rPr>
          <t xml:space="preserve">La paciente debe contar con la </t>
        </r>
        <r>
          <rPr>
            <b/>
            <sz val="9"/>
            <color indexed="81"/>
            <rFont val="Tahoma"/>
            <family val="2"/>
          </rPr>
          <t>Pauta Breve de Evaluación de Riesgo Psicosocial</t>
        </r>
        <r>
          <rPr>
            <sz val="9"/>
            <color indexed="81"/>
            <rFont val="Tahoma"/>
            <family val="2"/>
          </rPr>
          <t xml:space="preserve"> realizada y en el campo </t>
        </r>
        <r>
          <rPr>
            <b/>
            <sz val="9"/>
            <color indexed="81"/>
            <rFont val="Tahoma"/>
            <family val="2"/>
          </rPr>
          <t>Riesgo Psicosocial</t>
        </r>
        <r>
          <rPr>
            <sz val="9"/>
            <color indexed="81"/>
            <rFont val="Tahoma"/>
            <family val="2"/>
          </rPr>
          <t xml:space="preserve"> el valor que corresponda </t>
        </r>
        <r>
          <rPr>
            <b/>
            <sz val="9"/>
            <color indexed="81"/>
            <rFont val="Tahoma"/>
            <family val="2"/>
          </rPr>
          <t xml:space="preserve">(SI/NO)
</t>
        </r>
        <r>
          <rPr>
            <sz val="9"/>
            <color indexed="81"/>
            <rFont val="Tahoma"/>
            <family val="2"/>
          </rPr>
          <t xml:space="preserv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xml:space="preserve">• Médico con especialidad Obstetricia y Ginecología
• Ginecólogo
• Matrona
</t>
        </r>
      </text>
    </comment>
    <comment ref="F35" authorId="0" shapeId="0" xr:uid="{00000000-0006-0000-0000-00001B000000}">
      <text>
        <r>
          <rPr>
            <sz val="9"/>
            <color indexed="81"/>
            <rFont val="Tahoma"/>
            <family val="2"/>
          </rPr>
          <t xml:space="preserve">Se contabilizara a los pacientes que tengan en  Antecedentes del usuario </t>
        </r>
        <r>
          <rPr>
            <b/>
            <sz val="9"/>
            <color indexed="81"/>
            <rFont val="Tahoma"/>
            <family val="2"/>
          </rPr>
          <t>APS / Pestaña "Identificacion"  Item  Alertas Adm.  "MIGRANTES"</t>
        </r>
      </text>
    </comment>
    <comment ref="B48" authorId="0" shapeId="0" xr:uid="{00000000-0006-0000-0000-00001C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 xml:space="preserve">BOX - Pacientes Citados </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la fecha de </t>
        </r>
        <r>
          <rPr>
            <b/>
            <sz val="9"/>
            <color indexed="81"/>
            <rFont val="Tahoma"/>
            <family val="2"/>
          </rPr>
          <t>próximo control</t>
        </r>
        <r>
          <rPr>
            <sz val="9"/>
            <color indexed="81"/>
            <rFont val="Tahoma"/>
            <family val="2"/>
          </rPr>
          <t xml:space="preserve"> y que esta no supere el tiempo de inasistencia de 29 días.
La paciente </t>
        </r>
        <r>
          <rPr>
            <b/>
            <sz val="9"/>
            <color indexed="81"/>
            <rFont val="Tahoma"/>
            <family val="2"/>
          </rPr>
          <t>debe</t>
        </r>
        <r>
          <rPr>
            <sz val="9"/>
            <color indexed="81"/>
            <rFont val="Tahoma"/>
            <family val="2"/>
          </rPr>
          <t xml:space="preserve"> contar con la </t>
        </r>
        <r>
          <rPr>
            <b/>
            <sz val="9"/>
            <color indexed="81"/>
            <rFont val="Tahoma"/>
            <family val="2"/>
          </rPr>
          <t>Pauta Breve de Evaluación de Riesgo Psicosocial</t>
        </r>
        <r>
          <rPr>
            <sz val="9"/>
            <color indexed="81"/>
            <rFont val="Tahoma"/>
            <family val="2"/>
          </rPr>
          <t xml:space="preserve"> realizada y en el campo </t>
        </r>
        <r>
          <rPr>
            <b/>
            <sz val="9"/>
            <color indexed="81"/>
            <rFont val="Tahoma"/>
            <family val="2"/>
          </rPr>
          <t>Riesgo Psicosocial</t>
        </r>
        <r>
          <rPr>
            <sz val="9"/>
            <color indexed="81"/>
            <rFont val="Tahoma"/>
            <family val="2"/>
          </rPr>
          <t xml:space="preserve"> el valor </t>
        </r>
        <r>
          <rPr>
            <b/>
            <sz val="9"/>
            <color indexed="81"/>
            <rFont val="Tahoma"/>
            <family val="2"/>
          </rPr>
          <t xml:space="preserve">SI
</t>
        </r>
        <r>
          <rPr>
            <sz val="9"/>
            <color indexed="81"/>
            <rFont val="Tahoma"/>
            <family val="2"/>
          </rPr>
          <t xml:space="preserve">
Además, deben tener registrada alguna de las sgtes. actividades: 
</t>
        </r>
        <r>
          <rPr>
            <b/>
            <sz val="9"/>
            <color indexed="81"/>
            <rFont val="Tahoma"/>
            <family val="2"/>
          </rPr>
          <t xml:space="preserve">• Visita Domiciliaria Integral Familia con gestante &gt; 20 años en riesgo psicosocial (Individual) Primer contacto.
• Visita Domiciliaria Integral Familia con gestante &gt; 20 años en riesgo psicosocial (Individual) Visita de seguimiento.
• Visita Domiciliaria Integral Familia con gestante adolescente en riesgo psicosocial 15 a 19 (Individual) Primer contacto.
• Visita Domiciliaria Integral Familia con gestante adolescente en riesgo psicosocial 15 a 19 (Individual) Visita de seguimiento.
• Visita Domiciliaria Integral Familia con gestante adolescente 10 a 14 (IND) - Primer Contacto
• Visita Domiciliaria Integral Familia con gestante adolescente 10 a 14 (IND) - Visita de Seguimiento
</t>
        </r>
        <r>
          <rPr>
            <sz val="9"/>
            <color indexed="81"/>
            <rFont val="Tahoma"/>
            <family val="2"/>
          </rPr>
          <t xml:space="preserve">
</t>
        </r>
      </text>
    </comment>
    <comment ref="B58" authorId="0" shapeId="0" xr:uid="{00000000-0006-0000-0000-00001D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Módulo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Diagnóstico Nutricional</t>
        </r>
        <r>
          <rPr>
            <sz val="9"/>
            <color indexed="81"/>
            <rFont val="Tahoma"/>
            <family val="2"/>
          </rPr>
          <t xml:space="preserve"> el valor de </t>
        </r>
        <r>
          <rPr>
            <b/>
            <sz val="9"/>
            <color indexed="81"/>
            <rFont val="Tahoma"/>
            <family val="2"/>
          </rPr>
          <t>Obesidad</t>
        </r>
        <r>
          <rPr>
            <sz val="9"/>
            <color indexed="81"/>
            <rFont val="Tahoma"/>
            <family val="2"/>
          </rPr>
          <t xml:space="preserve"> y que  la </t>
        </r>
        <r>
          <rPr>
            <b/>
            <sz val="9"/>
            <color indexed="81"/>
            <rFont val="Tahoma"/>
            <family val="2"/>
          </rPr>
          <t>fecha de próximo control</t>
        </r>
        <r>
          <rPr>
            <sz val="9"/>
            <color indexed="81"/>
            <rFont val="Tahoma"/>
            <family val="2"/>
          </rPr>
          <t xml:space="preserve"> no supere el tiempo de inasistencia de 29 días.
</t>
        </r>
        <r>
          <rPr>
            <b/>
            <sz val="9"/>
            <color indexed="81"/>
            <rFont val="Tahoma"/>
            <family val="2"/>
          </rPr>
          <t>Y
La paciente debe contar con la Pauta Breve de Evaluación de Riesgo Psicosocial realizada en su totalidad</t>
        </r>
        <r>
          <rPr>
            <sz val="9"/>
            <color indexed="81"/>
            <rFont val="Tahoma"/>
            <family val="2"/>
          </rPr>
          <t xml:space="preserv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Médico con especialidad Obstetricia y Ginecología
• Ginecólogo
• Matrona</t>
        </r>
        <r>
          <rPr>
            <sz val="9"/>
            <color indexed="81"/>
            <rFont val="Tahoma"/>
            <family val="2"/>
          </rPr>
          <t xml:space="preserve">
</t>
        </r>
        <r>
          <rPr>
            <b/>
            <sz val="9"/>
            <color indexed="81"/>
            <rFont val="Tahoma"/>
            <family val="2"/>
          </rPr>
          <t xml:space="preserve">
</t>
        </r>
      </text>
    </comment>
    <comment ref="B59" authorId="0" shapeId="0" xr:uid="{00000000-0006-0000-0000-00001E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Diagnóstico Nutricional</t>
        </r>
        <r>
          <rPr>
            <sz val="9"/>
            <color indexed="81"/>
            <rFont val="Tahoma"/>
            <family val="2"/>
          </rPr>
          <t xml:space="preserve"> el valor </t>
        </r>
        <r>
          <rPr>
            <b/>
            <sz val="9"/>
            <color indexed="81"/>
            <rFont val="Tahoma"/>
            <family val="2"/>
          </rPr>
          <t>Sobrepeso</t>
        </r>
        <r>
          <rPr>
            <sz val="9"/>
            <color indexed="81"/>
            <rFont val="Tahoma"/>
            <family val="2"/>
          </rPr>
          <t xml:space="preserve"> y que  la </t>
        </r>
        <r>
          <rPr>
            <b/>
            <sz val="9"/>
            <color indexed="81"/>
            <rFont val="Tahoma"/>
            <family val="2"/>
          </rPr>
          <t>fecha de próximo control</t>
        </r>
        <r>
          <rPr>
            <sz val="9"/>
            <color indexed="81"/>
            <rFont val="Tahoma"/>
            <family val="2"/>
          </rPr>
          <t xml:space="preserve"> no supere el tiempo de inasistencia de 29 días.
</t>
        </r>
        <r>
          <rPr>
            <b/>
            <sz val="9"/>
            <color indexed="81"/>
            <rFont val="Tahoma"/>
            <family val="2"/>
          </rPr>
          <t xml:space="preserve">
Y
La paciente debe contar con la Pauta Breve de Evaluación de Riesgo Psicosocial realizada en su totalidad</t>
        </r>
        <r>
          <rPr>
            <sz val="9"/>
            <color indexed="81"/>
            <rFont val="Tahoma"/>
            <family val="2"/>
          </rPr>
          <t xml:space="preserv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Médico con especialidad Obstetricia y Ginecología
• Ginecólogo
• Matrona</t>
        </r>
        <r>
          <rPr>
            <sz val="9"/>
            <color indexed="81"/>
            <rFont val="Tahoma"/>
            <family val="2"/>
          </rPr>
          <t xml:space="preserve">
</t>
        </r>
      </text>
    </comment>
    <comment ref="B60" authorId="0" shapeId="0" xr:uid="{00000000-0006-0000-0000-00001F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Diagnóstico Nutricional</t>
        </r>
        <r>
          <rPr>
            <sz val="9"/>
            <color indexed="81"/>
            <rFont val="Tahoma"/>
            <family val="2"/>
          </rPr>
          <t xml:space="preserve"> el valor </t>
        </r>
        <r>
          <rPr>
            <b/>
            <sz val="9"/>
            <color indexed="81"/>
            <rFont val="Tahoma"/>
            <family val="2"/>
          </rPr>
          <t>Normal</t>
        </r>
        <r>
          <rPr>
            <sz val="9"/>
            <color indexed="81"/>
            <rFont val="Tahoma"/>
            <family val="2"/>
          </rPr>
          <t xml:space="preserve"> y que  la </t>
        </r>
        <r>
          <rPr>
            <b/>
            <sz val="9"/>
            <color indexed="81"/>
            <rFont val="Tahoma"/>
            <family val="2"/>
          </rPr>
          <t>fecha de próximo control</t>
        </r>
        <r>
          <rPr>
            <sz val="9"/>
            <color indexed="81"/>
            <rFont val="Tahoma"/>
            <family val="2"/>
          </rPr>
          <t xml:space="preserve"> no supere el tiempo de inasistencia de 29 días.
</t>
        </r>
        <r>
          <rPr>
            <b/>
            <sz val="9"/>
            <color indexed="81"/>
            <rFont val="Tahoma"/>
            <family val="2"/>
          </rPr>
          <t xml:space="preserve">
Y
La paciente debe contar con la Pauta Breve de Evaluación de Riesgo Psicosocial realizada en su totalidad</t>
        </r>
        <r>
          <rPr>
            <sz val="9"/>
            <color indexed="81"/>
            <rFont val="Tahoma"/>
            <family val="2"/>
          </rPr>
          <t xml:space="preserve">
 El registro debe ser realizado por alguno de los sgtes profesionales:
</t>
        </r>
        <r>
          <rPr>
            <b/>
            <sz val="9"/>
            <color indexed="81"/>
            <rFont val="Tahoma"/>
            <family val="2"/>
          </rPr>
          <t xml:space="preserve">• Médico con especialidad Obstetricia y Ginecología
• Ginecólogo
• Matrona
</t>
        </r>
      </text>
    </comment>
    <comment ref="B61" authorId="0" shapeId="0" xr:uid="{00000000-0006-0000-0000-000020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Diagnóstico Nutricional</t>
        </r>
        <r>
          <rPr>
            <sz val="9"/>
            <color indexed="81"/>
            <rFont val="Tahoma"/>
            <family val="2"/>
          </rPr>
          <t xml:space="preserve"> el valor </t>
        </r>
        <r>
          <rPr>
            <b/>
            <sz val="9"/>
            <color indexed="81"/>
            <rFont val="Tahoma"/>
            <family val="2"/>
          </rPr>
          <t>Bajo Peso</t>
        </r>
        <r>
          <rPr>
            <sz val="9"/>
            <color indexed="81"/>
            <rFont val="Tahoma"/>
            <family val="2"/>
          </rPr>
          <t xml:space="preserve"> y que  la </t>
        </r>
        <r>
          <rPr>
            <b/>
            <sz val="9"/>
            <color indexed="81"/>
            <rFont val="Tahoma"/>
            <family val="2"/>
          </rPr>
          <t>fecha de próximo control</t>
        </r>
        <r>
          <rPr>
            <sz val="9"/>
            <color indexed="81"/>
            <rFont val="Tahoma"/>
            <family val="2"/>
          </rPr>
          <t xml:space="preserve"> no supere el tiempo de inasistencia de 29 días.
</t>
        </r>
        <r>
          <rPr>
            <b/>
            <sz val="9"/>
            <color indexed="81"/>
            <rFont val="Tahoma"/>
            <family val="2"/>
          </rPr>
          <t xml:space="preserve">
Y
La paciente debe contar con la Pauta Breve de Evaluación de Riesgo Psicosocial realizada en su totalidad</t>
        </r>
        <r>
          <rPr>
            <sz val="9"/>
            <color indexed="81"/>
            <rFont val="Tahoma"/>
            <family val="2"/>
          </rPr>
          <t xml:space="preserve">
El registro debe ser realizado por </t>
        </r>
        <r>
          <rPr>
            <b/>
            <sz val="9"/>
            <color indexed="81"/>
            <rFont val="Tahoma"/>
            <family val="2"/>
          </rPr>
          <t>alguno</t>
        </r>
        <r>
          <rPr>
            <sz val="9"/>
            <color indexed="81"/>
            <rFont val="Tahoma"/>
            <family val="2"/>
          </rPr>
          <t xml:space="preserve"> de los sgtes profesionales:
</t>
        </r>
        <r>
          <rPr>
            <b/>
            <sz val="9"/>
            <color indexed="81"/>
            <rFont val="Tahoma"/>
            <family val="2"/>
          </rPr>
          <t>• Médico con especialidad Obstetricia y Ginecología
• Ginecólogo
• Matrona</t>
        </r>
        <r>
          <rPr>
            <sz val="9"/>
            <color indexed="81"/>
            <rFont val="Tahoma"/>
            <family val="2"/>
          </rPr>
          <t xml:space="preserve">
</t>
        </r>
      </text>
    </comment>
    <comment ref="B62" authorId="1" shapeId="0" xr:uid="{00000000-0006-0000-0000-000021000000}">
      <text>
        <r>
          <rPr>
            <sz val="9"/>
            <color indexed="81"/>
            <rFont val="Tahoma"/>
            <family val="2"/>
          </rPr>
          <t>Corresponde a las gestantes que se encuentran bajo control a la fecha
de corte y están clasificadas según su estado nutricional:</t>
        </r>
        <r>
          <rPr>
            <b/>
            <sz val="9"/>
            <color indexed="81"/>
            <rFont val="Tahoma"/>
            <family val="2"/>
          </rPr>
          <t xml:space="preserve">
* Normal
* Sobrepeso
* Obesa 
* Bajo peso.
NOTA:El total de gestantes clasificadas según su estado nutricional debe ser igual al total de gestantes en control registradas en la sección B, según el grupo de edad correspondiente.</t>
        </r>
      </text>
    </comment>
    <comment ref="B63" authorId="0" shapeId="0" xr:uid="{00000000-0006-0000-0000-000022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Seguimiento Nutricional Postparto 3er, 6to y 8vo mes</t>
        </r>
        <r>
          <rPr>
            <sz val="9"/>
            <color indexed="81"/>
            <rFont val="Tahoma"/>
            <family val="2"/>
          </rPr>
          <t xml:space="preserve"> se registre en el campo </t>
        </r>
        <r>
          <rPr>
            <b/>
            <sz val="9"/>
            <color indexed="81"/>
            <rFont val="Tahoma"/>
            <family val="2"/>
          </rPr>
          <t xml:space="preserve">SeguimientoNutricional post Parto </t>
        </r>
        <r>
          <rPr>
            <sz val="9"/>
            <color indexed="81"/>
            <rFont val="Tahoma"/>
            <family val="2"/>
          </rPr>
          <t>tenga el valor de</t>
        </r>
        <r>
          <rPr>
            <b/>
            <sz val="9"/>
            <color indexed="81"/>
            <rFont val="Tahoma"/>
            <family val="2"/>
          </rPr>
          <t xml:space="preserve"> Octavo Mes</t>
        </r>
        <r>
          <rPr>
            <sz val="9"/>
            <color indexed="81"/>
            <rFont val="Tahoma"/>
            <family val="2"/>
          </rPr>
          <t xml:space="preserve"> y en el campo </t>
        </r>
        <r>
          <rPr>
            <b/>
            <sz val="9"/>
            <color indexed="81"/>
            <rFont val="Tahoma"/>
            <family val="2"/>
          </rPr>
          <t>Estado Nutricional</t>
        </r>
        <r>
          <rPr>
            <sz val="9"/>
            <color indexed="81"/>
            <rFont val="Tahoma"/>
            <family val="2"/>
          </rPr>
          <t xml:space="preserve"> el valor </t>
        </r>
        <r>
          <rPr>
            <b/>
            <sz val="9"/>
            <color indexed="81"/>
            <rFont val="Tahoma"/>
            <family val="2"/>
          </rPr>
          <t>Obesidad.</t>
        </r>
        <r>
          <rPr>
            <sz val="9"/>
            <color indexed="81"/>
            <rFont val="Tahoma"/>
            <family val="2"/>
          </rPr>
          <t xml:space="preserve">
</t>
        </r>
      </text>
    </comment>
    <comment ref="B64" authorId="0" shapeId="0" xr:uid="{00000000-0006-0000-0000-000023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En el Formulario</t>
        </r>
        <r>
          <rPr>
            <b/>
            <sz val="9"/>
            <color indexed="81"/>
            <rFont val="Tahoma"/>
            <family val="2"/>
          </rPr>
          <t xml:space="preserve"> Seguimiento Nutricional Postparto 3er, 6to y 8vo mes</t>
        </r>
        <r>
          <rPr>
            <sz val="9"/>
            <color indexed="81"/>
            <rFont val="Tahoma"/>
            <family val="2"/>
          </rPr>
          <t xml:space="preserve"> se registre en el campo </t>
        </r>
        <r>
          <rPr>
            <b/>
            <sz val="9"/>
            <color indexed="81"/>
            <rFont val="Tahoma"/>
            <family val="2"/>
          </rPr>
          <t>SeguimientoNutricional post Parto</t>
        </r>
        <r>
          <rPr>
            <sz val="9"/>
            <color indexed="81"/>
            <rFont val="Tahoma"/>
            <family val="2"/>
          </rPr>
          <t xml:space="preserve"> tenga el valor de </t>
        </r>
        <r>
          <rPr>
            <b/>
            <sz val="9"/>
            <color indexed="81"/>
            <rFont val="Tahoma"/>
            <family val="2"/>
          </rPr>
          <t>Octavo Mes</t>
        </r>
        <r>
          <rPr>
            <sz val="9"/>
            <color indexed="81"/>
            <rFont val="Tahoma"/>
            <family val="2"/>
          </rPr>
          <t xml:space="preserve"> y en el campo </t>
        </r>
        <r>
          <rPr>
            <b/>
            <sz val="9"/>
            <color indexed="81"/>
            <rFont val="Tahoma"/>
            <family val="2"/>
          </rPr>
          <t>Estado Nutricional</t>
        </r>
        <r>
          <rPr>
            <sz val="9"/>
            <color indexed="81"/>
            <rFont val="Tahoma"/>
            <family val="2"/>
          </rPr>
          <t xml:space="preserve"> el valor </t>
        </r>
        <r>
          <rPr>
            <b/>
            <sz val="9"/>
            <color indexed="81"/>
            <rFont val="Tahoma"/>
            <family val="2"/>
          </rPr>
          <t>Sobrepeso.</t>
        </r>
      </text>
    </comment>
    <comment ref="B65" authorId="0" shapeId="0" xr:uid="{00000000-0006-0000-0000-000024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 xml:space="preserve">BOX - Pacientes Citados </t>
        </r>
        <r>
          <rPr>
            <sz val="9"/>
            <color indexed="81"/>
            <rFont val="Tahoma"/>
            <family val="2"/>
          </rPr>
          <t xml:space="preserve">o en </t>
        </r>
        <r>
          <rPr>
            <b/>
            <sz val="9"/>
            <color indexed="81"/>
            <rFont val="Tahoma"/>
            <family val="2"/>
          </rPr>
          <t>BOX - Agregar Documentos a una atención</t>
        </r>
        <r>
          <rPr>
            <sz val="9"/>
            <color indexed="81"/>
            <rFont val="Tahoma"/>
            <family val="2"/>
          </rPr>
          <t xml:space="preserve">, En el Formulario </t>
        </r>
        <r>
          <rPr>
            <b/>
            <sz val="9"/>
            <color indexed="81"/>
            <rFont val="Tahoma"/>
            <family val="2"/>
          </rPr>
          <t>Seguimiento Nutricional Postparto 3er, 6to y 8vo mes</t>
        </r>
        <r>
          <rPr>
            <sz val="9"/>
            <color indexed="81"/>
            <rFont val="Tahoma"/>
            <family val="2"/>
          </rPr>
          <t xml:space="preserve"> se registre en el campo </t>
        </r>
        <r>
          <rPr>
            <b/>
            <sz val="9"/>
            <color indexed="81"/>
            <rFont val="Tahoma"/>
            <family val="2"/>
          </rPr>
          <t>SeguimientoNutricional post Parto</t>
        </r>
        <r>
          <rPr>
            <sz val="9"/>
            <color indexed="81"/>
            <rFont val="Tahoma"/>
            <family val="2"/>
          </rPr>
          <t xml:space="preserve"> tenga el valor de </t>
        </r>
        <r>
          <rPr>
            <b/>
            <sz val="9"/>
            <color indexed="81"/>
            <rFont val="Tahoma"/>
            <family val="2"/>
          </rPr>
          <t>Octavo Mes</t>
        </r>
        <r>
          <rPr>
            <sz val="9"/>
            <color indexed="81"/>
            <rFont val="Tahoma"/>
            <family val="2"/>
          </rPr>
          <t xml:space="preserve"> y en el campo </t>
        </r>
        <r>
          <rPr>
            <b/>
            <sz val="9"/>
            <color indexed="81"/>
            <rFont val="Tahoma"/>
            <family val="2"/>
          </rPr>
          <t>Estado Nutricional</t>
        </r>
        <r>
          <rPr>
            <sz val="9"/>
            <color indexed="81"/>
            <rFont val="Tahoma"/>
            <family val="2"/>
          </rPr>
          <t xml:space="preserve"> el valor </t>
        </r>
        <r>
          <rPr>
            <b/>
            <sz val="9"/>
            <color indexed="81"/>
            <rFont val="Tahoma"/>
            <family val="2"/>
          </rPr>
          <t>Normal.</t>
        </r>
      </text>
    </comment>
    <comment ref="B66" authorId="0" shapeId="0" xr:uid="{00000000-0006-0000-0000-000025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 xml:space="preserve">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Seguimiento Nutricional Postparto 3er, 6to y 8vo mes</t>
        </r>
        <r>
          <rPr>
            <sz val="9"/>
            <color indexed="81"/>
            <rFont val="Tahoma"/>
            <family val="2"/>
          </rPr>
          <t xml:space="preserve"> se registre en el campo</t>
        </r>
        <r>
          <rPr>
            <b/>
            <sz val="9"/>
            <color indexed="81"/>
            <rFont val="Tahoma"/>
            <family val="2"/>
          </rPr>
          <t xml:space="preserve"> SeguimientoNutricional post Parto</t>
        </r>
        <r>
          <rPr>
            <sz val="9"/>
            <color indexed="81"/>
            <rFont val="Tahoma"/>
            <family val="2"/>
          </rPr>
          <t xml:space="preserve"> tenga el valor de </t>
        </r>
        <r>
          <rPr>
            <b/>
            <sz val="9"/>
            <color indexed="81"/>
            <rFont val="Tahoma"/>
            <family val="2"/>
          </rPr>
          <t>Octavo Mes</t>
        </r>
        <r>
          <rPr>
            <sz val="9"/>
            <color indexed="81"/>
            <rFont val="Tahoma"/>
            <family val="2"/>
          </rPr>
          <t xml:space="preserve"> y en el campo </t>
        </r>
        <r>
          <rPr>
            <b/>
            <sz val="9"/>
            <color indexed="81"/>
            <rFont val="Tahoma"/>
            <family val="2"/>
          </rPr>
          <t>Estado Nutricional</t>
        </r>
        <r>
          <rPr>
            <sz val="9"/>
            <color indexed="81"/>
            <rFont val="Tahoma"/>
            <family val="2"/>
          </rPr>
          <t xml:space="preserve"> el valor </t>
        </r>
        <r>
          <rPr>
            <b/>
            <sz val="9"/>
            <color indexed="81"/>
            <rFont val="Tahoma"/>
            <family val="2"/>
          </rPr>
          <t>Bajo Peso.</t>
        </r>
      </text>
    </comment>
    <comment ref="B70" authorId="0" shapeId="0" xr:uid="{00000000-0006-0000-0000-000026000000}">
      <text>
        <r>
          <rPr>
            <sz val="9"/>
            <color indexed="81"/>
            <rFont val="Tahoma"/>
            <family val="2"/>
          </rPr>
          <t>Se considera como</t>
        </r>
        <r>
          <rPr>
            <b/>
            <sz val="9"/>
            <color indexed="81"/>
            <rFont val="Tahoma"/>
            <family val="2"/>
          </rPr>
          <t xml:space="preserve"> Población Bajo Control </t>
        </r>
        <r>
          <rPr>
            <sz val="9"/>
            <color indexed="81"/>
            <rFont val="Tahoma"/>
            <family val="2"/>
          </rPr>
          <t>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En el Formulario</t>
        </r>
        <r>
          <rPr>
            <b/>
            <sz val="9"/>
            <color indexed="81"/>
            <rFont val="Tahoma"/>
            <family val="2"/>
          </rPr>
          <t xml:space="preserve"> Gestante y Puérpera</t>
        </r>
        <r>
          <rPr>
            <sz val="9"/>
            <color indexed="81"/>
            <rFont val="Tahoma"/>
            <family val="2"/>
          </rPr>
          <t xml:space="preserve"> se registre en </t>
        </r>
        <r>
          <rPr>
            <b/>
            <sz val="9"/>
            <color indexed="81"/>
            <rFont val="Tahoma"/>
            <family val="2"/>
          </rPr>
          <t xml:space="preserve">Diagnóstico Nutricional </t>
        </r>
        <r>
          <rPr>
            <sz val="9"/>
            <color indexed="81"/>
            <rFont val="Tahoma"/>
            <family val="2"/>
          </rPr>
          <t xml:space="preserve">el valor de </t>
        </r>
        <r>
          <rPr>
            <b/>
            <sz val="9"/>
            <color indexed="81"/>
            <rFont val="Tahoma"/>
            <family val="2"/>
          </rPr>
          <t>Bajo Peso</t>
        </r>
        <r>
          <rPr>
            <sz val="9"/>
            <color indexed="81"/>
            <rFont val="Tahoma"/>
            <family val="2"/>
          </rPr>
          <t xml:space="preserve"> y que  la fecha de próximo control no supere el tiempo de inasistencia de 29 días.
Adicionalmente durante el semestre deben registrar por </t>
        </r>
        <r>
          <rPr>
            <b/>
            <sz val="9"/>
            <color indexed="81"/>
            <rFont val="Tahoma"/>
            <family val="2"/>
          </rPr>
          <t>Nutricionista</t>
        </r>
        <r>
          <rPr>
            <sz val="9"/>
            <color indexed="81"/>
            <rFont val="Tahoma"/>
            <family val="2"/>
          </rPr>
          <t xml:space="preserve"> alguna de las sgtes Actividades:</t>
        </r>
        <r>
          <rPr>
            <b/>
            <sz val="9"/>
            <color indexed="81"/>
            <rFont val="Tahoma"/>
            <family val="2"/>
          </rPr>
          <t xml:space="preserve">
• Consulta Nutricional
• Consulta Mal Nutrición por Déficit
</t>
        </r>
      </text>
    </comment>
    <comment ref="B71" authorId="0" shapeId="0" xr:uid="{00000000-0006-0000-0000-000027000000}">
      <text>
        <r>
          <rPr>
            <sz val="9"/>
            <color indexed="81"/>
            <rFont val="Tahoma"/>
            <family val="2"/>
          </rPr>
          <t>Se considera como</t>
        </r>
        <r>
          <rPr>
            <b/>
            <sz val="9"/>
            <color indexed="81"/>
            <rFont val="Tahoma"/>
            <family val="2"/>
          </rPr>
          <t xml:space="preserve"> Población Bajo Control </t>
        </r>
        <r>
          <rPr>
            <sz val="9"/>
            <color indexed="81"/>
            <rFont val="Tahoma"/>
            <family val="2"/>
          </rPr>
          <t xml:space="preserve">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En el Formulario</t>
        </r>
        <r>
          <rPr>
            <b/>
            <sz val="9"/>
            <color indexed="81"/>
            <rFont val="Tahoma"/>
            <family val="2"/>
          </rPr>
          <t xml:space="preserve"> Gestante y Puérpera</t>
        </r>
        <r>
          <rPr>
            <sz val="9"/>
            <color indexed="81"/>
            <rFont val="Tahoma"/>
            <family val="2"/>
          </rPr>
          <t xml:space="preserve"> se registre en </t>
        </r>
        <r>
          <rPr>
            <b/>
            <sz val="9"/>
            <color indexed="81"/>
            <rFont val="Tahoma"/>
            <family val="2"/>
          </rPr>
          <t xml:space="preserve">Diagnóstico Nutricional </t>
        </r>
        <r>
          <rPr>
            <sz val="9"/>
            <color indexed="81"/>
            <rFont val="Tahoma"/>
            <family val="2"/>
          </rPr>
          <t xml:space="preserve">el valor de </t>
        </r>
        <r>
          <rPr>
            <b/>
            <sz val="9"/>
            <color indexed="81"/>
            <rFont val="Tahoma"/>
            <family val="2"/>
          </rPr>
          <t>Obesidad</t>
        </r>
        <r>
          <rPr>
            <sz val="9"/>
            <color indexed="81"/>
            <rFont val="Tahoma"/>
            <family val="2"/>
          </rPr>
          <t xml:space="preserve"> y que  la fecha de próximo control no supere el tiempo de inasistencia de 29 días.
</t>
        </r>
        <r>
          <rPr>
            <b/>
            <sz val="9"/>
            <color indexed="81"/>
            <rFont val="Tahoma"/>
            <family val="2"/>
          </rPr>
          <t>Adicionalmente</t>
        </r>
        <r>
          <rPr>
            <sz val="9"/>
            <color indexed="81"/>
            <rFont val="Tahoma"/>
            <family val="2"/>
          </rPr>
          <t xml:space="preserve"> durante el semestre deben registrar por</t>
        </r>
        <r>
          <rPr>
            <b/>
            <sz val="9"/>
            <color indexed="81"/>
            <rFont val="Tahoma"/>
            <family val="2"/>
          </rPr>
          <t xml:space="preserve"> Nutricionista</t>
        </r>
        <r>
          <rPr>
            <sz val="9"/>
            <color indexed="81"/>
            <rFont val="Tahoma"/>
            <family val="2"/>
          </rPr>
          <t xml:space="preserve"> alguna de las sgtes Actividades:
</t>
        </r>
        <r>
          <rPr>
            <b/>
            <sz val="9"/>
            <color indexed="81"/>
            <rFont val="Tahoma"/>
            <family val="2"/>
          </rPr>
          <t>• Consulta Nutricional
• Consulta Mal Nutrición por Exceso</t>
        </r>
        <r>
          <rPr>
            <sz val="9"/>
            <color indexed="81"/>
            <rFont val="Tahoma"/>
            <family val="2"/>
          </rPr>
          <t xml:space="preserve">
</t>
        </r>
      </text>
    </comment>
    <comment ref="B72" authorId="0" shapeId="0" xr:uid="{00000000-0006-0000-0000-000028000000}">
      <text>
        <r>
          <rPr>
            <sz val="9"/>
            <color indexed="81"/>
            <rFont val="Tahoma"/>
            <family val="2"/>
          </rPr>
          <t>Se considera como</t>
        </r>
        <r>
          <rPr>
            <b/>
            <sz val="9"/>
            <color indexed="81"/>
            <rFont val="Tahoma"/>
            <family val="2"/>
          </rPr>
          <t xml:space="preserve"> Población Bajo Control </t>
        </r>
        <r>
          <rPr>
            <sz val="9"/>
            <color indexed="81"/>
            <rFont val="Tahoma"/>
            <family val="2"/>
          </rPr>
          <t>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t>
        </r>
        <r>
          <rPr>
            <b/>
            <sz val="9"/>
            <color indexed="81"/>
            <rFont val="Tahoma"/>
            <family val="2"/>
          </rPr>
          <t xml:space="preserve"> Diagnóstico Nutricional </t>
        </r>
        <r>
          <rPr>
            <sz val="9"/>
            <color indexed="81"/>
            <rFont val="Tahoma"/>
            <family val="2"/>
          </rPr>
          <t xml:space="preserve">el valor de </t>
        </r>
        <r>
          <rPr>
            <b/>
            <sz val="9"/>
            <color indexed="81"/>
            <rFont val="Tahoma"/>
            <family val="2"/>
          </rPr>
          <t xml:space="preserve">Sobrepeso </t>
        </r>
        <r>
          <rPr>
            <sz val="9"/>
            <color indexed="81"/>
            <rFont val="Tahoma"/>
            <family val="2"/>
          </rPr>
          <t>Peso y que  la fecha de próximo control no supere el tiempo de inasistencia de 29 días.</t>
        </r>
        <r>
          <rPr>
            <b/>
            <sz val="9"/>
            <color indexed="81"/>
            <rFont val="Tahoma"/>
            <family val="2"/>
          </rPr>
          <t xml:space="preserve">
Adicionalmente</t>
        </r>
        <r>
          <rPr>
            <sz val="9"/>
            <color indexed="81"/>
            <rFont val="Tahoma"/>
            <family val="2"/>
          </rPr>
          <t xml:space="preserve"> durante el semestre deben registrar por </t>
        </r>
        <r>
          <rPr>
            <b/>
            <sz val="9"/>
            <color indexed="81"/>
            <rFont val="Tahoma"/>
            <family val="2"/>
          </rPr>
          <t>Nutricionista</t>
        </r>
        <r>
          <rPr>
            <sz val="9"/>
            <color indexed="81"/>
            <rFont val="Tahoma"/>
            <family val="2"/>
          </rPr>
          <t xml:space="preserve"> alguna de las sgtes Actividades:</t>
        </r>
        <r>
          <rPr>
            <b/>
            <sz val="9"/>
            <color indexed="81"/>
            <rFont val="Tahoma"/>
            <family val="2"/>
          </rPr>
          <t xml:space="preserve">
• Consulta Nutricional
• Consulta Mal Nutrición por Exceso</t>
        </r>
      </text>
    </comment>
    <comment ref="B73" authorId="0" shapeId="0" xr:uid="{00000000-0006-0000-0000-000029000000}">
      <text>
        <r>
          <rPr>
            <sz val="9"/>
            <color indexed="81"/>
            <rFont val="Tahoma"/>
            <family val="2"/>
          </rPr>
          <t>Se considera como</t>
        </r>
        <r>
          <rPr>
            <b/>
            <sz val="9"/>
            <color indexed="81"/>
            <rFont val="Tahoma"/>
            <family val="2"/>
          </rPr>
          <t xml:space="preserve"> Población Bajo Control</t>
        </r>
        <r>
          <rPr>
            <sz val="9"/>
            <color indexed="81"/>
            <rFont val="Tahoma"/>
            <family val="2"/>
          </rPr>
          <t xml:space="preserve"> a aquellos que cumplan con las sgtes. Condiciones:
Este dato aparecerá luego que en la atención </t>
        </r>
        <r>
          <rPr>
            <b/>
            <sz val="9"/>
            <color indexed="81"/>
            <rFont val="Tahoma"/>
            <family val="2"/>
          </rPr>
          <t xml:space="preserve">
</t>
        </r>
        <r>
          <rPr>
            <sz val="9"/>
            <color indexed="81"/>
            <rFont val="Tahoma"/>
            <family val="2"/>
          </rPr>
          <t>Registrada en el Módulo</t>
        </r>
        <r>
          <rPr>
            <b/>
            <sz val="9"/>
            <color indexed="81"/>
            <rFont val="Tahoma"/>
            <family val="2"/>
          </rPr>
          <t xml:space="preserve"> BOX - Pacientes Citados </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Seguimiento Nutricional Postparto 3er,</t>
        </r>
        <r>
          <rPr>
            <sz val="9"/>
            <color indexed="81"/>
            <rFont val="Tahoma"/>
            <family val="2"/>
          </rPr>
          <t xml:space="preserve"> </t>
        </r>
        <r>
          <rPr>
            <b/>
            <sz val="9"/>
            <color indexed="81"/>
            <rFont val="Tahoma"/>
            <family val="2"/>
          </rPr>
          <t>6to y 8vo mes</t>
        </r>
        <r>
          <rPr>
            <sz val="9"/>
            <color indexed="81"/>
            <rFont val="Tahoma"/>
            <family val="2"/>
          </rPr>
          <t xml:space="preserve"> se registre en el campo </t>
        </r>
        <r>
          <rPr>
            <b/>
            <sz val="9"/>
            <color indexed="81"/>
            <rFont val="Tahoma"/>
            <family val="2"/>
          </rPr>
          <t>Seguimiento Nutricional post Parto</t>
        </r>
        <r>
          <rPr>
            <sz val="9"/>
            <color indexed="81"/>
            <rFont val="Tahoma"/>
            <family val="2"/>
          </rPr>
          <t xml:space="preserve"> el valor de</t>
        </r>
        <r>
          <rPr>
            <b/>
            <sz val="9"/>
            <color indexed="81"/>
            <rFont val="Tahoma"/>
            <family val="2"/>
          </rPr>
          <t xml:space="preserve"> Tercer Mes.
Adicionalmente</t>
        </r>
        <r>
          <rPr>
            <sz val="9"/>
            <color indexed="81"/>
            <rFont val="Tahoma"/>
            <family val="2"/>
          </rPr>
          <t xml:space="preserve"> durante el semestre deben registrar por Nutricionista la actividad</t>
        </r>
        <r>
          <rPr>
            <b/>
            <sz val="9"/>
            <color indexed="81"/>
            <rFont val="Tahoma"/>
            <family val="2"/>
          </rPr>
          <t xml:space="preserve"> Consulta Nutricional
</t>
        </r>
      </text>
    </comment>
    <comment ref="B74" authorId="0" shapeId="0" xr:uid="{00000000-0006-0000-0000-00002A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t>
        </r>
        <r>
          <rPr>
            <b/>
            <sz val="9"/>
            <color indexed="81"/>
            <rFont val="Tahoma"/>
            <family val="2"/>
          </rPr>
          <t xml:space="preserve">
</t>
        </r>
        <r>
          <rPr>
            <sz val="9"/>
            <color indexed="81"/>
            <rFont val="Tahoma"/>
            <family val="2"/>
          </rPr>
          <t>Registrada en el Módulo</t>
        </r>
        <r>
          <rPr>
            <b/>
            <sz val="9"/>
            <color indexed="81"/>
            <rFont val="Tahoma"/>
            <family val="2"/>
          </rPr>
          <t xml:space="preserve"> BOX - Pacientes Citados </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Seguimiento Nutricional Postparto 3er, 6to y 8vo mes se </t>
        </r>
        <r>
          <rPr>
            <sz val="9"/>
            <color indexed="81"/>
            <rFont val="Tahoma"/>
            <family val="2"/>
          </rPr>
          <t>registre en el campo</t>
        </r>
        <r>
          <rPr>
            <b/>
            <sz val="9"/>
            <color indexed="81"/>
            <rFont val="Tahoma"/>
            <family val="2"/>
          </rPr>
          <t xml:space="preserve"> Seguimiento Nutricional post Parto </t>
        </r>
        <r>
          <rPr>
            <sz val="9"/>
            <color indexed="81"/>
            <rFont val="Tahoma"/>
            <family val="2"/>
          </rPr>
          <t>el valor de</t>
        </r>
        <r>
          <rPr>
            <b/>
            <sz val="9"/>
            <color indexed="81"/>
            <rFont val="Tahoma"/>
            <family val="2"/>
          </rPr>
          <t xml:space="preserve"> Sexto Mes.
Adicionalmente</t>
        </r>
        <r>
          <rPr>
            <sz val="9"/>
            <color indexed="81"/>
            <rFont val="Tahoma"/>
            <family val="2"/>
          </rPr>
          <t xml:space="preserve"> durante el semestre deben registrar por Nutricionista la actividad</t>
        </r>
        <r>
          <rPr>
            <b/>
            <sz val="9"/>
            <color indexed="81"/>
            <rFont val="Tahoma"/>
            <family val="2"/>
          </rPr>
          <t xml:space="preserve"> Consulta Nutricional</t>
        </r>
      </text>
    </comment>
    <comment ref="B77" authorId="0" shapeId="0" xr:uid="{00000000-0006-0000-0000-00002B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 xml:space="preserve">Módulo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Ginecología</t>
        </r>
        <r>
          <rPr>
            <sz val="9"/>
            <color indexed="81"/>
            <rFont val="Tahoma"/>
            <family val="2"/>
          </rPr>
          <t xml:space="preserve"> que la fecha de próximo control no supere el tiempo de inasistencia de 29 días a la fecha de corte, que en el campo </t>
        </r>
        <r>
          <rPr>
            <b/>
            <sz val="9"/>
            <color indexed="81"/>
            <rFont val="Tahoma"/>
            <family val="2"/>
          </rPr>
          <t>Etapa Climaterio</t>
        </r>
        <r>
          <rPr>
            <sz val="9"/>
            <color indexed="81"/>
            <rFont val="Tahoma"/>
            <family val="2"/>
          </rPr>
          <t xml:space="preserve"> tenga el valor </t>
        </r>
        <r>
          <rPr>
            <b/>
            <sz val="9"/>
            <color indexed="81"/>
            <rFont val="Tahoma"/>
            <family val="2"/>
          </rPr>
          <t>SI</t>
        </r>
        <r>
          <rPr>
            <sz val="9"/>
            <color indexed="81"/>
            <rFont val="Tahoma"/>
            <family val="2"/>
          </rPr>
          <t xml:space="preserve"> y en el campo estado el valor </t>
        </r>
        <r>
          <rPr>
            <b/>
            <sz val="9"/>
            <color indexed="81"/>
            <rFont val="Tahoma"/>
            <family val="2"/>
          </rPr>
          <t>Ingreso, Reingreso o Seguimiento</t>
        </r>
        <r>
          <rPr>
            <sz val="9"/>
            <color indexed="81"/>
            <rFont val="Tahoma"/>
            <family val="2"/>
          </rPr>
          <t xml:space="preserve">
</t>
        </r>
      </text>
    </comment>
    <comment ref="B78" authorId="0" shapeId="0" xr:uid="{00000000-0006-0000-0000-00002C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 xml:space="preserve">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Ginecología</t>
        </r>
        <r>
          <rPr>
            <sz val="9"/>
            <color indexed="81"/>
            <rFont val="Tahoma"/>
            <family val="2"/>
          </rPr>
          <t xml:space="preserve"> que la fecha de próximo control no supere el tiempo de inasistencia de 29 días a la fecha de corte, que en el campo </t>
        </r>
        <r>
          <rPr>
            <b/>
            <sz val="9"/>
            <color indexed="81"/>
            <rFont val="Tahoma"/>
            <family val="2"/>
          </rPr>
          <t>Etapa Climaterio</t>
        </r>
        <r>
          <rPr>
            <sz val="9"/>
            <color indexed="81"/>
            <rFont val="Tahoma"/>
            <family val="2"/>
          </rPr>
          <t xml:space="preserve"> tenga el valor </t>
        </r>
        <r>
          <rPr>
            <b/>
            <sz val="9"/>
            <color indexed="81"/>
            <rFont val="Tahoma"/>
            <family val="2"/>
          </rPr>
          <t>SI</t>
        </r>
        <r>
          <rPr>
            <sz val="9"/>
            <color indexed="81"/>
            <rFont val="Tahoma"/>
            <family val="2"/>
          </rPr>
          <t xml:space="preserve"> y en el campo estado el valor </t>
        </r>
        <r>
          <rPr>
            <b/>
            <sz val="9"/>
            <color indexed="81"/>
            <rFont val="Tahoma"/>
            <family val="2"/>
          </rPr>
          <t>Ingreso, Reingreso o Seguimiento.</t>
        </r>
        <r>
          <rPr>
            <sz val="9"/>
            <color indexed="81"/>
            <rFont val="Tahoma"/>
            <family val="2"/>
          </rPr>
          <t xml:space="preserve">
</t>
        </r>
        <r>
          <rPr>
            <b/>
            <sz val="9"/>
            <color indexed="81"/>
            <rFont val="Tahoma"/>
            <family val="2"/>
          </rPr>
          <t>Adicionalemnte</t>
        </r>
        <r>
          <rPr>
            <sz val="9"/>
            <color indexed="81"/>
            <rFont val="Tahoma"/>
            <family val="2"/>
          </rPr>
          <t xml:space="preserve"> deben tener aplicado el formulario </t>
        </r>
        <r>
          <rPr>
            <b/>
            <sz val="9"/>
            <color indexed="81"/>
            <rFont val="Tahoma"/>
            <family val="2"/>
          </rPr>
          <t>Menopause Rating Scale (MRS)</t>
        </r>
        <r>
          <rPr>
            <sz val="9"/>
            <color indexed="81"/>
            <rFont val="Tahoma"/>
            <family val="2"/>
          </rPr>
          <t xml:space="preserve">
</t>
        </r>
      </text>
    </comment>
    <comment ref="B79" authorId="0" shapeId="0" xr:uid="{00000000-0006-0000-0000-00002D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 xml:space="preserve">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Ginecología</t>
        </r>
        <r>
          <rPr>
            <sz val="9"/>
            <color indexed="81"/>
            <rFont val="Tahoma"/>
            <family val="2"/>
          </rPr>
          <t xml:space="preserve"> que la fecha de próximo control no supere el tiempo de inasistencia de 29 días a la fecha de corte, que en el campo </t>
        </r>
        <r>
          <rPr>
            <b/>
            <sz val="9"/>
            <color indexed="81"/>
            <rFont val="Tahoma"/>
            <family val="2"/>
          </rPr>
          <t>Etapa Climaterio</t>
        </r>
        <r>
          <rPr>
            <sz val="9"/>
            <color indexed="81"/>
            <rFont val="Tahoma"/>
            <family val="2"/>
          </rPr>
          <t xml:space="preserve"> tenga el valor </t>
        </r>
        <r>
          <rPr>
            <b/>
            <sz val="9"/>
            <color indexed="81"/>
            <rFont val="Tahoma"/>
            <family val="2"/>
          </rPr>
          <t>SI</t>
        </r>
        <r>
          <rPr>
            <sz val="9"/>
            <color indexed="81"/>
            <rFont val="Tahoma"/>
            <family val="2"/>
          </rPr>
          <t xml:space="preserve"> y en el campo </t>
        </r>
        <r>
          <rPr>
            <b/>
            <sz val="9"/>
            <color indexed="81"/>
            <rFont val="Tahoma"/>
            <family val="2"/>
          </rPr>
          <t>estado</t>
        </r>
        <r>
          <rPr>
            <sz val="9"/>
            <color indexed="81"/>
            <rFont val="Tahoma"/>
            <family val="2"/>
          </rPr>
          <t xml:space="preserve"> el valor </t>
        </r>
        <r>
          <rPr>
            <b/>
            <sz val="9"/>
            <color indexed="81"/>
            <rFont val="Tahoma"/>
            <family val="2"/>
          </rPr>
          <t>Ingreso, Reingreso o Seguimiento</t>
        </r>
        <r>
          <rPr>
            <sz val="9"/>
            <color indexed="81"/>
            <rFont val="Tahoma"/>
            <family val="2"/>
          </rPr>
          <t xml:space="preserve">
</t>
        </r>
        <r>
          <rPr>
            <b/>
            <sz val="9"/>
            <color indexed="81"/>
            <rFont val="Tahoma"/>
            <family val="2"/>
          </rPr>
          <t>Adicionalemnte</t>
        </r>
        <r>
          <rPr>
            <sz val="9"/>
            <color indexed="81"/>
            <rFont val="Tahoma"/>
            <family val="2"/>
          </rPr>
          <t xml:space="preserve"> deben tener aplicado el formulario </t>
        </r>
        <r>
          <rPr>
            <b/>
            <sz val="9"/>
            <color indexed="81"/>
            <rFont val="Tahoma"/>
            <family val="2"/>
          </rPr>
          <t>Menopause Rating Scale (MRS) con un puntaje mayor o igual a 23 puntos.</t>
        </r>
        <r>
          <rPr>
            <sz val="9"/>
            <color indexed="81"/>
            <rFont val="Tahoma"/>
            <family val="2"/>
          </rPr>
          <t xml:space="preserve">
</t>
        </r>
      </text>
    </comment>
    <comment ref="B80" authorId="0" shapeId="0" xr:uid="{00000000-0006-0000-0000-00002E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 xml:space="preserve">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Ginecología</t>
        </r>
        <r>
          <rPr>
            <sz val="9"/>
            <color indexed="81"/>
            <rFont val="Tahoma"/>
            <family val="2"/>
          </rPr>
          <t xml:space="preserve"> que la fecha de próximo control no supere el tiempo de inasistencia de 29 días a la fecha de corte, que en el campo </t>
        </r>
        <r>
          <rPr>
            <b/>
            <sz val="9"/>
            <color indexed="81"/>
            <rFont val="Tahoma"/>
            <family val="2"/>
          </rPr>
          <t>Etapa Climaterio</t>
        </r>
        <r>
          <rPr>
            <sz val="9"/>
            <color indexed="81"/>
            <rFont val="Tahoma"/>
            <family val="2"/>
          </rPr>
          <t xml:space="preserve"> tenga el valor </t>
        </r>
        <r>
          <rPr>
            <b/>
            <sz val="9"/>
            <color indexed="81"/>
            <rFont val="Tahoma"/>
            <family val="2"/>
          </rPr>
          <t xml:space="preserve">SI, </t>
        </r>
        <r>
          <rPr>
            <sz val="9"/>
            <color indexed="81"/>
            <rFont val="Tahoma"/>
            <family val="2"/>
          </rPr>
          <t>en el campo</t>
        </r>
        <r>
          <rPr>
            <b/>
            <sz val="9"/>
            <color indexed="81"/>
            <rFont val="Tahoma"/>
            <family val="2"/>
          </rPr>
          <t xml:space="preserve"> estado</t>
        </r>
        <r>
          <rPr>
            <sz val="9"/>
            <color indexed="81"/>
            <rFont val="Tahoma"/>
            <family val="2"/>
          </rPr>
          <t xml:space="preserve"> el valor </t>
        </r>
        <r>
          <rPr>
            <b/>
            <sz val="9"/>
            <color indexed="81"/>
            <rFont val="Tahoma"/>
            <family val="2"/>
          </rPr>
          <t xml:space="preserve">Ingreso, Reingreso o Seguimiento </t>
        </r>
        <r>
          <rPr>
            <sz val="9"/>
            <color indexed="81"/>
            <rFont val="Tahoma"/>
            <family val="2"/>
          </rPr>
          <t xml:space="preserve">y en el campo </t>
        </r>
        <r>
          <rPr>
            <b/>
            <sz val="9"/>
            <color indexed="81"/>
            <rFont val="Tahoma"/>
            <family val="2"/>
          </rPr>
          <t xml:space="preserve">De Reemplazo </t>
        </r>
        <r>
          <rPr>
            <sz val="9"/>
            <color indexed="81"/>
            <rFont val="Tahoma"/>
            <family val="2"/>
          </rPr>
          <t xml:space="preserve">tenga alguno de los sgtes. valores:
- </t>
        </r>
        <r>
          <rPr>
            <b/>
            <sz val="9"/>
            <color indexed="81"/>
            <rFont val="Tahoma"/>
            <family val="2"/>
          </rPr>
          <t>Estradiol Micronizado 1mg
- Estradiol Gel
- Progesterona Micronizada 100mg 
- Progesterona Micronizada 200mg
- Nomegestrol 5mg comp.
- Tibolona 2,5mg comp</t>
        </r>
        <r>
          <rPr>
            <sz val="9"/>
            <color indexed="81"/>
            <rFont val="Tahoma"/>
            <family val="2"/>
          </rPr>
          <t xml:space="preserve">
</t>
        </r>
        <r>
          <rPr>
            <b/>
            <sz val="9"/>
            <color indexed="81"/>
            <rFont val="Tahoma"/>
            <family val="2"/>
          </rPr>
          <t>Adicionalemnte</t>
        </r>
        <r>
          <rPr>
            <sz val="9"/>
            <color indexed="81"/>
            <rFont val="Tahoma"/>
            <family val="2"/>
          </rPr>
          <t xml:space="preserve"> deben tener aplicado el formulario </t>
        </r>
        <r>
          <rPr>
            <b/>
            <sz val="9"/>
            <color indexed="81"/>
            <rFont val="Tahoma"/>
            <family val="2"/>
          </rPr>
          <t>Menopause Rating Scale (MRS) con un puntaje mayor o igual a 23 puntos.</t>
        </r>
      </text>
    </comment>
    <comment ref="B81" authorId="1" shapeId="0" xr:uid="{00000000-0006-0000-0000-00002F000000}">
      <text>
        <r>
          <rPr>
            <sz val="9"/>
            <color indexed="81"/>
            <rFont val="Tahoma"/>
            <family val="2"/>
          </rPr>
          <t xml:space="preserve">Este dato aparecerá  luego de que en la atención registrada en módulo </t>
        </r>
        <r>
          <rPr>
            <b/>
            <sz val="9"/>
            <color indexed="81"/>
            <rFont val="Tahoma"/>
            <family val="2"/>
          </rPr>
          <t xml:space="preserve"> Atención, Registro de Atenciones Grupales</t>
        </r>
        <r>
          <rPr>
            <sz val="9"/>
            <color indexed="81"/>
            <rFont val="Tahoma"/>
            <family val="2"/>
          </rPr>
          <t xml:space="preserve">, el profesional  marque en listado de Usuarios Citados  </t>
        </r>
        <r>
          <rPr>
            <b/>
            <sz val="9"/>
            <color indexed="81"/>
            <rFont val="Tahoma"/>
            <family val="2"/>
          </rPr>
          <t>"ASISTENTE"</t>
        </r>
        <r>
          <rPr>
            <sz val="9"/>
            <color indexed="81"/>
            <rFont val="Tahoma"/>
            <family val="2"/>
          </rPr>
          <t xml:space="preserve">, además selecciones un </t>
        </r>
        <r>
          <rPr>
            <b/>
            <sz val="9"/>
            <color indexed="81"/>
            <rFont val="Tahoma"/>
            <family val="2"/>
          </rPr>
          <t>TIPO DE PARTICIPANTE</t>
        </r>
        <r>
          <rPr>
            <sz val="9"/>
            <color indexed="81"/>
            <rFont val="Tahoma"/>
            <family val="2"/>
          </rPr>
          <t xml:space="preserve"> Y registre la actividad:
</t>
        </r>
        <r>
          <rPr>
            <b/>
            <sz val="9"/>
            <color indexed="81"/>
            <rFont val="Tahoma"/>
            <family val="2"/>
          </rPr>
          <t>Taller Educativo - Mujeres en Control Climaterio</t>
        </r>
        <r>
          <rPr>
            <sz val="9"/>
            <color indexed="81"/>
            <rFont val="Tahoma"/>
            <family val="2"/>
          </rPr>
          <t xml:space="preserve">
</t>
        </r>
        <r>
          <rPr>
            <b/>
            <sz val="9"/>
            <color indexed="81"/>
            <rFont val="Tahoma"/>
            <family val="2"/>
          </rPr>
          <t>Nota: cuenta cantidad de personas</t>
        </r>
      </text>
    </comment>
    <comment ref="I84" authorId="1" shapeId="0" xr:uid="{00000000-0006-0000-0000-000030000000}">
      <text>
        <r>
          <rPr>
            <sz val="9"/>
            <color indexed="81"/>
            <rFont val="Tahoma"/>
            <family val="2"/>
          </rPr>
          <t xml:space="preserve">Contabiliza los usuarios en control (segun edad) que en el módulo </t>
        </r>
        <r>
          <rPr>
            <b/>
            <sz val="9"/>
            <color indexed="81"/>
            <rFont val="Tahoma"/>
            <family val="2"/>
          </rPr>
          <t>Admisión - Inscripción</t>
        </r>
        <r>
          <rPr>
            <sz val="9"/>
            <color indexed="81"/>
            <rFont val="Tahoma"/>
            <family val="2"/>
          </rPr>
          <t xml:space="preserve"> indique algún pueblo originario.</t>
        </r>
      </text>
    </comment>
    <comment ref="J84" authorId="1" shapeId="0" xr:uid="{00000000-0006-0000-0000-000031000000}">
      <text>
        <r>
          <rPr>
            <sz val="9"/>
            <color indexed="81"/>
            <rFont val="Tahoma"/>
            <family val="2"/>
          </rPr>
          <t xml:space="preserve">Se contabilizara a los pacientes que tengan en  Antecedentes del usuario </t>
        </r>
        <r>
          <rPr>
            <b/>
            <sz val="9"/>
            <color indexed="81"/>
            <rFont val="Tahoma"/>
            <family val="2"/>
          </rPr>
          <t>APS / Pestaña "Identificacion"  Item  Alertas Adm.  "MIGRANTES"</t>
        </r>
      </text>
    </comment>
    <comment ref="A86" authorId="1" shapeId="0" xr:uid="{00000000-0006-0000-0000-000032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t>
        </r>
        <r>
          <rPr>
            <b/>
            <sz val="9"/>
            <color indexed="81"/>
            <rFont val="Tahoma"/>
            <family val="2"/>
          </rPr>
          <t>Condiciones:</t>
        </r>
        <r>
          <rPr>
            <sz val="9"/>
            <color indexed="81"/>
            <rFont val="Tahoma"/>
            <family val="2"/>
          </rPr>
          <t xml:space="preserve">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Ginecología</t>
        </r>
        <r>
          <rPr>
            <sz val="9"/>
            <color indexed="81"/>
            <rFont val="Tahoma"/>
            <family val="2"/>
          </rPr>
          <t xml:space="preserve"> que la fecha de próximo control no supere el tiempo de inasistencia de </t>
        </r>
        <r>
          <rPr>
            <b/>
            <sz val="9"/>
            <color indexed="81"/>
            <rFont val="Tahoma"/>
            <family val="2"/>
          </rPr>
          <t>29 días a la fecha de corte</t>
        </r>
        <r>
          <rPr>
            <sz val="9"/>
            <color indexed="81"/>
            <rFont val="Tahoma"/>
            <family val="2"/>
          </rPr>
          <t xml:space="preserve">, que en el campo </t>
        </r>
        <r>
          <rPr>
            <b/>
            <sz val="9"/>
            <color indexed="81"/>
            <rFont val="Tahoma"/>
            <family val="2"/>
          </rPr>
          <t>Etapa Climaterio tenga el valor SI</t>
        </r>
        <r>
          <rPr>
            <sz val="9"/>
            <color indexed="81"/>
            <rFont val="Tahoma"/>
            <family val="2"/>
          </rPr>
          <t xml:space="preserve"> y en el campo estado el valor </t>
        </r>
        <r>
          <rPr>
            <b/>
            <sz val="9"/>
            <color indexed="81"/>
            <rFont val="Tahoma"/>
            <family val="2"/>
          </rPr>
          <t>Ingreso, Reingreso o Seguimiento.</t>
        </r>
        <r>
          <rPr>
            <sz val="9"/>
            <color indexed="81"/>
            <rFont val="Tahoma"/>
            <family val="2"/>
          </rPr>
          <t xml:space="preserve">
Adicionalemnte en el campo </t>
        </r>
        <r>
          <rPr>
            <b/>
            <sz val="9"/>
            <color indexed="81"/>
            <rFont val="Tahoma"/>
            <family val="2"/>
          </rPr>
          <t>de Reemplazo</t>
        </r>
        <r>
          <rPr>
            <sz val="9"/>
            <color indexed="81"/>
            <rFont val="Tahoma"/>
            <family val="2"/>
          </rPr>
          <t xml:space="preserve"> debe tener seleccionado el valor </t>
        </r>
        <r>
          <rPr>
            <b/>
            <sz val="9"/>
            <color indexed="81"/>
            <rFont val="Tahoma"/>
            <family val="2"/>
          </rPr>
          <t>Estradiol Micronizado 1mg</t>
        </r>
      </text>
    </comment>
    <comment ref="B87" authorId="1" shapeId="0" xr:uid="{00000000-0006-0000-0000-000033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BOX - </t>
        </r>
        <r>
          <rPr>
            <b/>
            <sz val="9"/>
            <color indexed="81"/>
            <rFont val="Tahoma"/>
            <family val="2"/>
          </rPr>
          <t>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Ginecología</t>
        </r>
        <r>
          <rPr>
            <sz val="9"/>
            <color indexed="81"/>
            <rFont val="Tahoma"/>
            <family val="2"/>
          </rPr>
          <t xml:space="preserve"> que la fecha de próximo control no supere el tiempo de inasistencia de </t>
        </r>
        <r>
          <rPr>
            <b/>
            <sz val="9"/>
            <color indexed="81"/>
            <rFont val="Tahoma"/>
            <family val="2"/>
          </rPr>
          <t>29 días a la fecha de corte</t>
        </r>
        <r>
          <rPr>
            <sz val="9"/>
            <color indexed="81"/>
            <rFont val="Tahoma"/>
            <family val="2"/>
          </rPr>
          <t xml:space="preserve">, que en el campo </t>
        </r>
        <r>
          <rPr>
            <b/>
            <sz val="9"/>
            <color indexed="81"/>
            <rFont val="Tahoma"/>
            <family val="2"/>
          </rPr>
          <t>Etapa Climaterio tenga el valor SI</t>
        </r>
        <r>
          <rPr>
            <sz val="9"/>
            <color indexed="81"/>
            <rFont val="Tahoma"/>
            <family val="2"/>
          </rPr>
          <t xml:space="preserve"> y en el campo estado el valor </t>
        </r>
        <r>
          <rPr>
            <b/>
            <sz val="9"/>
            <color indexed="81"/>
            <rFont val="Tahoma"/>
            <family val="2"/>
          </rPr>
          <t>Ingreso, Reingreso o Seguimiento.</t>
        </r>
        <r>
          <rPr>
            <sz val="9"/>
            <color indexed="81"/>
            <rFont val="Tahoma"/>
            <family val="2"/>
          </rPr>
          <t xml:space="preserve">
Adicionalemnte en el campo D</t>
        </r>
        <r>
          <rPr>
            <b/>
            <sz val="9"/>
            <color indexed="81"/>
            <rFont val="Tahoma"/>
            <family val="2"/>
          </rPr>
          <t>e Reemplazo</t>
        </r>
        <r>
          <rPr>
            <sz val="9"/>
            <color indexed="81"/>
            <rFont val="Tahoma"/>
            <family val="2"/>
          </rPr>
          <t xml:space="preserve"> debe tener seleccionado el valor </t>
        </r>
        <r>
          <rPr>
            <b/>
            <sz val="9"/>
            <color indexed="81"/>
            <rFont val="Tahoma"/>
            <family val="2"/>
          </rPr>
          <t>Estradiol Gel</t>
        </r>
      </text>
    </comment>
    <comment ref="A88" authorId="1" shapeId="0" xr:uid="{00000000-0006-0000-0000-000034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BOX - </t>
        </r>
        <r>
          <rPr>
            <b/>
            <sz val="9"/>
            <color indexed="81"/>
            <rFont val="Tahoma"/>
            <family val="2"/>
          </rPr>
          <t>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Ginecología</t>
        </r>
        <r>
          <rPr>
            <sz val="9"/>
            <color indexed="81"/>
            <rFont val="Tahoma"/>
            <family val="2"/>
          </rPr>
          <t xml:space="preserve"> que la </t>
        </r>
        <r>
          <rPr>
            <b/>
            <sz val="9"/>
            <color indexed="81"/>
            <rFont val="Tahoma"/>
            <family val="2"/>
          </rPr>
          <t>fecha de próximo control</t>
        </r>
        <r>
          <rPr>
            <sz val="9"/>
            <color indexed="81"/>
            <rFont val="Tahoma"/>
            <family val="2"/>
          </rPr>
          <t xml:space="preserve"> no supere el tiempo de inasistencia de </t>
        </r>
        <r>
          <rPr>
            <b/>
            <sz val="9"/>
            <color indexed="81"/>
            <rFont val="Tahoma"/>
            <family val="2"/>
          </rPr>
          <t>29 días a la fecha de corte</t>
        </r>
        <r>
          <rPr>
            <sz val="9"/>
            <color indexed="81"/>
            <rFont val="Tahoma"/>
            <family val="2"/>
          </rPr>
          <t xml:space="preserve">, que en el campo </t>
        </r>
        <r>
          <rPr>
            <b/>
            <sz val="9"/>
            <color indexed="81"/>
            <rFont val="Tahoma"/>
            <family val="2"/>
          </rPr>
          <t>Etapa Climaterio tenga el valor SI</t>
        </r>
        <r>
          <rPr>
            <sz val="9"/>
            <color indexed="81"/>
            <rFont val="Tahoma"/>
            <family val="2"/>
          </rPr>
          <t xml:space="preserve"> y en el campo estado el valor </t>
        </r>
        <r>
          <rPr>
            <b/>
            <sz val="9"/>
            <color indexed="81"/>
            <rFont val="Tahoma"/>
            <family val="2"/>
          </rPr>
          <t>Ingreso, Reingreso o Seguimiento.</t>
        </r>
        <r>
          <rPr>
            <sz val="9"/>
            <color indexed="81"/>
            <rFont val="Tahoma"/>
            <family val="2"/>
          </rPr>
          <t xml:space="preserve">
Adicionalemnte en el campo </t>
        </r>
        <r>
          <rPr>
            <b/>
            <sz val="9"/>
            <color indexed="81"/>
            <rFont val="Tahoma"/>
            <family val="2"/>
          </rPr>
          <t>De Reemplazo</t>
        </r>
        <r>
          <rPr>
            <sz val="9"/>
            <color indexed="81"/>
            <rFont val="Tahoma"/>
            <family val="2"/>
          </rPr>
          <t xml:space="preserve"> debe tener seleccionado el valor </t>
        </r>
        <r>
          <rPr>
            <b/>
            <sz val="9"/>
            <color indexed="81"/>
            <rFont val="Tahoma"/>
            <family val="2"/>
          </rPr>
          <t>Progesterona Micronizada 100mg</t>
        </r>
      </text>
    </comment>
    <comment ref="A89" authorId="1" shapeId="0" xr:uid="{00000000-0006-0000-0000-000035000000}">
      <text>
        <r>
          <rPr>
            <sz val="9"/>
            <color indexed="81"/>
            <rFont val="Tahoma"/>
            <family val="2"/>
          </rPr>
          <t>Se considera como Población Bajo Control a aquellos que cumplan con las sgtes. Condiciones:
Este dato aparecerá luego que en la atención 
Registrada en el Módulo BOX -</t>
        </r>
        <r>
          <rPr>
            <b/>
            <sz val="9"/>
            <color indexed="81"/>
            <rFont val="Tahoma"/>
            <family val="2"/>
          </rPr>
          <t xml:space="preserve"> Pacientes Citados</t>
        </r>
        <r>
          <rPr>
            <sz val="9"/>
            <color indexed="81"/>
            <rFont val="Tahoma"/>
            <family val="2"/>
          </rPr>
          <t xml:space="preserve"> o en</t>
        </r>
        <r>
          <rPr>
            <b/>
            <sz val="9"/>
            <color indexed="81"/>
            <rFont val="Tahoma"/>
            <family val="2"/>
          </rPr>
          <t xml:space="preserve"> Agregar Documentos a una atención</t>
        </r>
        <r>
          <rPr>
            <sz val="9"/>
            <color indexed="81"/>
            <rFont val="Tahoma"/>
            <family val="2"/>
          </rPr>
          <t>, En el Formulario</t>
        </r>
        <r>
          <rPr>
            <b/>
            <sz val="9"/>
            <color indexed="81"/>
            <rFont val="Tahoma"/>
            <family val="2"/>
          </rPr>
          <t xml:space="preserve"> Control de Ginecología</t>
        </r>
        <r>
          <rPr>
            <sz val="9"/>
            <color indexed="81"/>
            <rFont val="Tahoma"/>
            <family val="2"/>
          </rPr>
          <t xml:space="preserve"> que la</t>
        </r>
        <r>
          <rPr>
            <b/>
            <sz val="9"/>
            <color indexed="81"/>
            <rFont val="Tahoma"/>
            <family val="2"/>
          </rPr>
          <t xml:space="preserve"> fecha de próximo control</t>
        </r>
        <r>
          <rPr>
            <sz val="9"/>
            <color indexed="81"/>
            <rFont val="Tahoma"/>
            <family val="2"/>
          </rPr>
          <t xml:space="preserve"> no supere el tiempo de inasistencia de </t>
        </r>
        <r>
          <rPr>
            <b/>
            <sz val="9"/>
            <color indexed="81"/>
            <rFont val="Tahoma"/>
            <family val="2"/>
          </rPr>
          <t>29 días a la fecha de corte</t>
        </r>
        <r>
          <rPr>
            <sz val="9"/>
            <color indexed="81"/>
            <rFont val="Tahoma"/>
            <family val="2"/>
          </rPr>
          <t xml:space="preserve">, que en el campo </t>
        </r>
        <r>
          <rPr>
            <b/>
            <sz val="9"/>
            <color indexed="81"/>
            <rFont val="Tahoma"/>
            <family val="2"/>
          </rPr>
          <t xml:space="preserve">Etapa Climaterio tenga el valor SI </t>
        </r>
        <r>
          <rPr>
            <sz val="9"/>
            <color indexed="81"/>
            <rFont val="Tahoma"/>
            <family val="2"/>
          </rPr>
          <t>y en el campo estado el valor I</t>
        </r>
        <r>
          <rPr>
            <b/>
            <sz val="9"/>
            <color indexed="81"/>
            <rFont val="Tahoma"/>
            <family val="2"/>
          </rPr>
          <t>ngreso, Reingreso o Seguimiento.</t>
        </r>
        <r>
          <rPr>
            <sz val="9"/>
            <color indexed="81"/>
            <rFont val="Tahoma"/>
            <family val="2"/>
          </rPr>
          <t xml:space="preserve">
Adicionalemnte en el campo D</t>
        </r>
        <r>
          <rPr>
            <b/>
            <sz val="9"/>
            <color indexed="81"/>
            <rFont val="Tahoma"/>
            <family val="2"/>
          </rPr>
          <t>e Reemplazo</t>
        </r>
        <r>
          <rPr>
            <sz val="9"/>
            <color indexed="81"/>
            <rFont val="Tahoma"/>
            <family val="2"/>
          </rPr>
          <t xml:space="preserve"> debe tener seleccionado el valor </t>
        </r>
        <r>
          <rPr>
            <b/>
            <sz val="9"/>
            <color indexed="81"/>
            <rFont val="Tahoma"/>
            <family val="2"/>
          </rPr>
          <t>Progesterona micronizada 200mg</t>
        </r>
      </text>
    </comment>
    <comment ref="A90" authorId="1" shapeId="0" xr:uid="{00000000-0006-0000-0000-000036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BOX - </t>
        </r>
        <r>
          <rPr>
            <b/>
            <sz val="9"/>
            <color indexed="81"/>
            <rFont val="Tahoma"/>
            <family val="2"/>
          </rPr>
          <t>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Ginecología</t>
        </r>
        <r>
          <rPr>
            <sz val="9"/>
            <color indexed="81"/>
            <rFont val="Tahoma"/>
            <family val="2"/>
          </rPr>
          <t xml:space="preserve"> que la </t>
        </r>
        <r>
          <rPr>
            <b/>
            <sz val="9"/>
            <color indexed="81"/>
            <rFont val="Tahoma"/>
            <family val="2"/>
          </rPr>
          <t>fecha de próximo control</t>
        </r>
        <r>
          <rPr>
            <sz val="9"/>
            <color indexed="81"/>
            <rFont val="Tahoma"/>
            <family val="2"/>
          </rPr>
          <t xml:space="preserve"> no supere el tiempo de inasistencia de </t>
        </r>
        <r>
          <rPr>
            <b/>
            <sz val="9"/>
            <color indexed="81"/>
            <rFont val="Tahoma"/>
            <family val="2"/>
          </rPr>
          <t>29 días a la fecha de corte</t>
        </r>
        <r>
          <rPr>
            <sz val="9"/>
            <color indexed="81"/>
            <rFont val="Tahoma"/>
            <family val="2"/>
          </rPr>
          <t xml:space="preserve">, que en el campo </t>
        </r>
        <r>
          <rPr>
            <b/>
            <sz val="9"/>
            <color indexed="81"/>
            <rFont val="Tahoma"/>
            <family val="2"/>
          </rPr>
          <t>Etapa Climaterio tenga el valor SI</t>
        </r>
        <r>
          <rPr>
            <sz val="9"/>
            <color indexed="81"/>
            <rFont val="Tahoma"/>
            <family val="2"/>
          </rPr>
          <t xml:space="preserve"> y en el campo estado el valor </t>
        </r>
        <r>
          <rPr>
            <b/>
            <sz val="9"/>
            <color indexed="81"/>
            <rFont val="Tahoma"/>
            <family val="2"/>
          </rPr>
          <t>Ingreso, Reingreso o Seguimiento.</t>
        </r>
        <r>
          <rPr>
            <sz val="9"/>
            <color indexed="81"/>
            <rFont val="Tahoma"/>
            <family val="2"/>
          </rPr>
          <t xml:space="preserve">
Adicionalemnte en el campo D</t>
        </r>
        <r>
          <rPr>
            <b/>
            <sz val="9"/>
            <color indexed="81"/>
            <rFont val="Tahoma"/>
            <family val="2"/>
          </rPr>
          <t>e Reemplazo</t>
        </r>
        <r>
          <rPr>
            <sz val="9"/>
            <color indexed="81"/>
            <rFont val="Tahoma"/>
            <family val="2"/>
          </rPr>
          <t xml:space="preserve"> debe tener seleccionado el valor </t>
        </r>
        <r>
          <rPr>
            <b/>
            <sz val="9"/>
            <color indexed="81"/>
            <rFont val="Tahoma"/>
            <family val="2"/>
          </rPr>
          <t>Nomegestrol 5mg comp.</t>
        </r>
      </text>
    </comment>
    <comment ref="A91" authorId="1" shapeId="0" xr:uid="{00000000-0006-0000-0000-000037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BOX - </t>
        </r>
        <r>
          <rPr>
            <b/>
            <sz val="9"/>
            <color indexed="81"/>
            <rFont val="Tahoma"/>
            <family val="2"/>
          </rPr>
          <t>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Ginecología</t>
        </r>
        <r>
          <rPr>
            <sz val="9"/>
            <color indexed="81"/>
            <rFont val="Tahoma"/>
            <family val="2"/>
          </rPr>
          <t xml:space="preserve"> que la </t>
        </r>
        <r>
          <rPr>
            <b/>
            <sz val="9"/>
            <color indexed="81"/>
            <rFont val="Tahoma"/>
            <family val="2"/>
          </rPr>
          <t>fecha de próximo control</t>
        </r>
        <r>
          <rPr>
            <sz val="9"/>
            <color indexed="81"/>
            <rFont val="Tahoma"/>
            <family val="2"/>
          </rPr>
          <t xml:space="preserve"> no supere el tiempo de inasistencia de </t>
        </r>
        <r>
          <rPr>
            <b/>
            <sz val="9"/>
            <color indexed="81"/>
            <rFont val="Tahoma"/>
            <family val="2"/>
          </rPr>
          <t>29 días a la fecha de corte</t>
        </r>
        <r>
          <rPr>
            <sz val="9"/>
            <color indexed="81"/>
            <rFont val="Tahoma"/>
            <family val="2"/>
          </rPr>
          <t xml:space="preserve">, que en el campo </t>
        </r>
        <r>
          <rPr>
            <b/>
            <sz val="9"/>
            <color indexed="81"/>
            <rFont val="Tahoma"/>
            <family val="2"/>
          </rPr>
          <t>Etapa Climaterio tenga el valor SI</t>
        </r>
        <r>
          <rPr>
            <sz val="9"/>
            <color indexed="81"/>
            <rFont val="Tahoma"/>
            <family val="2"/>
          </rPr>
          <t xml:space="preserve"> y en el campo estado el valor </t>
        </r>
        <r>
          <rPr>
            <b/>
            <sz val="9"/>
            <color indexed="81"/>
            <rFont val="Tahoma"/>
            <family val="2"/>
          </rPr>
          <t>Ingreso, Reingreso o Seguimiento.</t>
        </r>
        <r>
          <rPr>
            <sz val="9"/>
            <color indexed="81"/>
            <rFont val="Tahoma"/>
            <family val="2"/>
          </rPr>
          <t xml:space="preserve">
Adicionalemnte en el campo </t>
        </r>
        <r>
          <rPr>
            <b/>
            <sz val="9"/>
            <color indexed="81"/>
            <rFont val="Tahoma"/>
            <family val="2"/>
          </rPr>
          <t>De Reemplazo</t>
        </r>
        <r>
          <rPr>
            <sz val="9"/>
            <color indexed="81"/>
            <rFont val="Tahoma"/>
            <family val="2"/>
          </rPr>
          <t xml:space="preserve"> debe tener seleccionado el valor </t>
        </r>
        <r>
          <rPr>
            <b/>
            <sz val="9"/>
            <color indexed="81"/>
            <rFont val="Tahoma"/>
            <family val="2"/>
          </rPr>
          <t>Tibolona 2,5mg comp.</t>
        </r>
      </text>
    </comment>
    <comment ref="B94" authorId="0" shapeId="0" xr:uid="{00000000-0006-0000-0000-000038000000}">
      <text>
        <r>
          <rPr>
            <sz val="9"/>
            <color indexed="81"/>
            <rFont val="Tahoma"/>
            <family val="2"/>
          </rPr>
          <t>Se considera como</t>
        </r>
        <r>
          <rPr>
            <b/>
            <sz val="9"/>
            <color indexed="81"/>
            <rFont val="Tahoma"/>
            <family val="2"/>
          </rPr>
          <t xml:space="preserve"> Población Bajo Control</t>
        </r>
        <r>
          <rPr>
            <sz val="9"/>
            <color indexed="81"/>
            <rFont val="Tahoma"/>
            <family val="2"/>
          </rPr>
          <t xml:space="preserve"> 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la fecha de próximo control, que esta no supere el tiempo de inasistencia de 29 días y en el campo</t>
        </r>
        <r>
          <rPr>
            <b/>
            <sz val="9"/>
            <color indexed="81"/>
            <rFont val="Tahoma"/>
            <family val="2"/>
          </rPr>
          <t xml:space="preserve"> Indique Trimestre de gestación</t>
        </r>
        <r>
          <rPr>
            <sz val="9"/>
            <color indexed="81"/>
            <rFont val="Tahoma"/>
            <family val="2"/>
          </rPr>
          <t xml:space="preserve"> se registre el valor </t>
        </r>
        <r>
          <rPr>
            <b/>
            <sz val="9"/>
            <color indexed="81"/>
            <rFont val="Tahoma"/>
            <family val="2"/>
          </rPr>
          <t xml:space="preserve">1er Trimestre
</t>
        </r>
        <r>
          <rPr>
            <sz val="9"/>
            <color indexed="81"/>
            <rFont val="Tahoma"/>
            <family val="2"/>
          </rPr>
          <t xml:space="preserve">
</t>
        </r>
        <r>
          <rPr>
            <b/>
            <sz val="9"/>
            <color indexed="81"/>
            <rFont val="Tahoma"/>
            <family val="2"/>
          </rPr>
          <t>Nota: Para este Trimestre, la ecografia debe ser entre las semanas 11 y 13+6.</t>
        </r>
      </text>
    </comment>
    <comment ref="C94" authorId="0" shapeId="0" xr:uid="{00000000-0006-0000-0000-000039000000}">
      <text>
        <r>
          <rPr>
            <sz val="9"/>
            <color indexed="81"/>
            <rFont val="Tahoma"/>
            <family val="2"/>
          </rPr>
          <t xml:space="preserve">Se considera como </t>
        </r>
        <r>
          <rPr>
            <b/>
            <sz val="9"/>
            <color indexed="81"/>
            <rFont val="Tahoma"/>
            <family val="2"/>
          </rPr>
          <t xml:space="preserve">Población Bajo Control </t>
        </r>
        <r>
          <rPr>
            <sz val="9"/>
            <color indexed="81"/>
            <rFont val="Tahoma"/>
            <family val="2"/>
          </rPr>
          <t>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En el Formulario</t>
        </r>
        <r>
          <rPr>
            <b/>
            <sz val="9"/>
            <color indexed="81"/>
            <rFont val="Tahoma"/>
            <family val="2"/>
          </rPr>
          <t xml:space="preserve">  Gestante y Puérpera  </t>
        </r>
        <r>
          <rPr>
            <sz val="9"/>
            <color indexed="81"/>
            <rFont val="Tahoma"/>
            <family val="2"/>
          </rPr>
          <t>se registre la fecha de próximo control, que esta no supere el tiempo de inasistencia de 29 días y en el campo Indique</t>
        </r>
        <r>
          <rPr>
            <b/>
            <sz val="9"/>
            <color indexed="81"/>
            <rFont val="Tahoma"/>
            <family val="2"/>
          </rPr>
          <t xml:space="preserve"> Trimestre de gestación </t>
        </r>
        <r>
          <rPr>
            <sz val="9"/>
            <color indexed="81"/>
            <rFont val="Tahoma"/>
            <family val="2"/>
          </rPr>
          <t>se registre el valor</t>
        </r>
        <r>
          <rPr>
            <b/>
            <sz val="9"/>
            <color indexed="81"/>
            <rFont val="Tahoma"/>
            <family val="2"/>
          </rPr>
          <t xml:space="preserve"> 2do Trimestre
Nota: Para este Trimestre, la ecografia debe ser entre las semanas 22 y 24</t>
        </r>
        <r>
          <rPr>
            <sz val="9"/>
            <color indexed="81"/>
            <rFont val="Tahoma"/>
            <family val="2"/>
          </rPr>
          <t xml:space="preserve">
</t>
        </r>
      </text>
    </comment>
    <comment ref="D94" authorId="0" shapeId="0" xr:uid="{00000000-0006-0000-0000-00003A000000}">
      <text>
        <r>
          <rPr>
            <sz val="9"/>
            <color indexed="81"/>
            <rFont val="Tahoma"/>
            <family val="2"/>
          </rPr>
          <t>Se considera como</t>
        </r>
        <r>
          <rPr>
            <b/>
            <sz val="9"/>
            <color indexed="81"/>
            <rFont val="Tahoma"/>
            <family val="2"/>
          </rPr>
          <t xml:space="preserve"> Población Bajo Control </t>
        </r>
        <r>
          <rPr>
            <sz val="9"/>
            <color indexed="81"/>
            <rFont val="Tahoma"/>
            <family val="2"/>
          </rPr>
          <t>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Gestante y Puérpera  </t>
        </r>
        <r>
          <rPr>
            <sz val="9"/>
            <color indexed="81"/>
            <rFont val="Tahoma"/>
            <family val="2"/>
          </rPr>
          <t>se registre la fecha de próximo control, que esta no supere el tiempo de inasistencia de 29 días y en el campo</t>
        </r>
        <r>
          <rPr>
            <b/>
            <sz val="9"/>
            <color indexed="81"/>
            <rFont val="Tahoma"/>
            <family val="2"/>
          </rPr>
          <t xml:space="preserve"> Indique Trimestre de gestación </t>
        </r>
        <r>
          <rPr>
            <sz val="9"/>
            <color indexed="81"/>
            <rFont val="Tahoma"/>
            <family val="2"/>
          </rPr>
          <t>se registre el valor</t>
        </r>
        <r>
          <rPr>
            <b/>
            <sz val="9"/>
            <color indexed="81"/>
            <rFont val="Tahoma"/>
            <family val="2"/>
          </rPr>
          <t xml:space="preserve"> 3er Trimestre
Nota: Para este Trimestre, la ecografia debe ser entre las semanas 30 y 34.</t>
        </r>
      </text>
    </comment>
    <comment ref="E94" authorId="0" shapeId="0" xr:uid="{00000000-0006-0000-0000-00003B000000}">
      <text>
        <r>
          <rPr>
            <sz val="9"/>
            <color indexed="81"/>
            <rFont val="Tahoma"/>
            <family val="2"/>
          </rPr>
          <t xml:space="preserve">Se considera como </t>
        </r>
        <r>
          <rPr>
            <b/>
            <sz val="9"/>
            <color indexed="81"/>
            <rFont val="Tahoma"/>
            <family val="2"/>
          </rPr>
          <t xml:space="preserve">Población Bajo Control </t>
        </r>
        <r>
          <rPr>
            <sz val="9"/>
            <color indexed="81"/>
            <rFont val="Tahoma"/>
            <family val="2"/>
          </rPr>
          <t>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 xml:space="preserve">Gestante y Puérpera  </t>
        </r>
        <r>
          <rPr>
            <sz val="9"/>
            <color indexed="81"/>
            <rFont val="Tahoma"/>
            <family val="2"/>
          </rPr>
          <t xml:space="preserve">se registre la fecha de próximo control, que esta no supere el tiempo de inasistencia de 29 días, que en el campo </t>
        </r>
        <r>
          <rPr>
            <b/>
            <sz val="9"/>
            <color indexed="81"/>
            <rFont val="Tahoma"/>
            <family val="2"/>
          </rPr>
          <t>Indique Trimestre de gestación</t>
        </r>
        <r>
          <rPr>
            <sz val="9"/>
            <color indexed="81"/>
            <rFont val="Tahoma"/>
            <family val="2"/>
          </rPr>
          <t xml:space="preserve"> se registre el valor</t>
        </r>
        <r>
          <rPr>
            <b/>
            <sz val="9"/>
            <color indexed="81"/>
            <rFont val="Tahoma"/>
            <family val="2"/>
          </rPr>
          <t xml:space="preserve"> correspondiente al trimestre </t>
        </r>
        <r>
          <rPr>
            <sz val="9"/>
            <color indexed="81"/>
            <rFont val="Tahoma"/>
            <family val="2"/>
          </rPr>
          <t xml:space="preserve">y en el campo </t>
        </r>
        <r>
          <rPr>
            <b/>
            <sz val="9"/>
            <color indexed="81"/>
            <rFont val="Tahoma"/>
            <family val="2"/>
          </rPr>
          <t xml:space="preserve">¿Con Ecografía del Extrasistema? </t>
        </r>
        <r>
          <rPr>
            <sz val="9"/>
            <color indexed="81"/>
            <rFont val="Tahoma"/>
            <family val="2"/>
          </rPr>
          <t>Tenga el valor</t>
        </r>
        <r>
          <rPr>
            <b/>
            <sz val="9"/>
            <color indexed="81"/>
            <rFont val="Tahoma"/>
            <family val="2"/>
          </rPr>
          <t xml:space="preserve"> SI
</t>
        </r>
        <r>
          <rPr>
            <sz val="9"/>
            <color indexed="81"/>
            <rFont val="Tahoma"/>
            <family val="2"/>
          </rPr>
          <t xml:space="preserve">
</t>
        </r>
      </text>
    </comment>
    <comment ref="B108" authorId="2" shapeId="0" xr:uid="{A39E8416-F8A8-4ACA-B369-00B2521668C8}">
      <text>
        <r>
          <rPr>
            <sz val="9"/>
            <color indexed="81"/>
            <rFont val="Tahoma"/>
            <family val="2"/>
          </rPr>
          <t xml:space="preserve">
Se considera como </t>
        </r>
        <r>
          <rPr>
            <b/>
            <sz val="9"/>
            <color indexed="81"/>
            <rFont val="Tahoma"/>
            <family val="2"/>
          </rPr>
          <t>Población Bajo Contro</t>
        </r>
        <r>
          <rPr>
            <sz val="9"/>
            <color indexed="81"/>
            <rFont val="Tahoma"/>
            <family val="2"/>
          </rPr>
          <t xml:space="preserve">l a aquellos que cumplan con las sgtes. Condiciones:
Este dato aparecerá luego que en la atención 
Registrada en el </t>
        </r>
        <r>
          <rPr>
            <b/>
            <sz val="9"/>
            <color indexed="81"/>
            <rFont val="Tahoma"/>
            <family val="2"/>
          </rPr>
          <t>Módulo BOX - Pacientes Citados o en Agregar Documentos a una atención</t>
        </r>
        <r>
          <rPr>
            <sz val="9"/>
            <color indexed="81"/>
            <rFont val="Tahoma"/>
            <family val="2"/>
          </rPr>
          <t>, En el Formulario</t>
        </r>
        <r>
          <rPr>
            <b/>
            <sz val="9"/>
            <color indexed="81"/>
            <rFont val="Tahoma"/>
            <family val="2"/>
          </rPr>
          <t xml:space="preserve"> Regulación de Fecundidad (Paternidad Responsable) </t>
        </r>
        <r>
          <rPr>
            <sz val="9"/>
            <color indexed="81"/>
            <rFont val="Tahoma"/>
            <family val="2"/>
          </rPr>
          <t>se registre en el campo</t>
        </r>
        <r>
          <rPr>
            <b/>
            <sz val="9"/>
            <color indexed="81"/>
            <rFont val="Tahoma"/>
            <family val="2"/>
          </rPr>
          <t xml:space="preserve"> Estado Nutricional </t>
        </r>
        <r>
          <rPr>
            <sz val="9"/>
            <color indexed="81"/>
            <rFont val="Tahoma"/>
            <family val="2"/>
          </rPr>
          <t xml:space="preserve">el valor de </t>
        </r>
        <r>
          <rPr>
            <b/>
            <sz val="9"/>
            <color indexed="81"/>
            <rFont val="Tahoma"/>
            <family val="2"/>
          </rPr>
          <t>Obesidad</t>
        </r>
        <r>
          <rPr>
            <sz val="9"/>
            <color indexed="81"/>
            <rFont val="Tahoma"/>
            <family val="2"/>
          </rPr>
          <t xml:space="preserve"> y que  la fecha de próximo control no supere el tiempo de inasistencia de </t>
        </r>
        <r>
          <rPr>
            <b/>
            <sz val="9"/>
            <color indexed="81"/>
            <rFont val="Tahoma"/>
            <family val="2"/>
          </rPr>
          <t>5 meses y 29 días</t>
        </r>
        <r>
          <rPr>
            <sz val="9"/>
            <color indexed="81"/>
            <rFont val="Tahoma"/>
            <family val="2"/>
          </rPr>
          <t xml:space="preserve">.
El registro debe ser realizado por alguno de los sgtes profesionales:
• </t>
        </r>
        <r>
          <rPr>
            <b/>
            <sz val="9"/>
            <color indexed="81"/>
            <rFont val="Tahoma"/>
            <family val="2"/>
          </rPr>
          <t>Médico con especialidad Obstetricia y Ginecología
• Ginecólogo
• Matrona</t>
        </r>
        <r>
          <rPr>
            <sz val="9"/>
            <color indexed="81"/>
            <rFont val="Tahoma"/>
            <family val="2"/>
          </rPr>
          <t xml:space="preserve">
</t>
        </r>
      </text>
    </comment>
    <comment ref="B109" authorId="2" shapeId="0" xr:uid="{40AC1CB9-56BA-44CD-B33D-C2E6226066B5}">
      <text>
        <r>
          <rPr>
            <b/>
            <sz val="9"/>
            <color indexed="81"/>
            <rFont val="Tahoma"/>
            <family val="2"/>
          </rPr>
          <t xml:space="preserve">
</t>
        </r>
        <r>
          <rPr>
            <sz val="9"/>
            <color indexed="81"/>
            <rFont val="Tahoma"/>
            <family val="2"/>
          </rPr>
          <t>Se considera como</t>
        </r>
        <r>
          <rPr>
            <b/>
            <sz val="9"/>
            <color indexed="81"/>
            <rFont val="Tahoma"/>
            <family val="2"/>
          </rPr>
          <t xml:space="preserve"> Población Bajo Control </t>
        </r>
        <r>
          <rPr>
            <sz val="9"/>
            <color indexed="81"/>
            <rFont val="Tahoma"/>
            <family val="2"/>
          </rPr>
          <t>a aquellos que</t>
        </r>
        <r>
          <rPr>
            <b/>
            <sz val="9"/>
            <color indexed="81"/>
            <rFont val="Tahoma"/>
            <family val="2"/>
          </rPr>
          <t xml:space="preserve"> </t>
        </r>
        <r>
          <rPr>
            <sz val="9"/>
            <color indexed="81"/>
            <rFont val="Tahoma"/>
            <family val="2"/>
          </rPr>
          <t xml:space="preserve">cumplan con las sgtes. Condiciones:
Este dato aparecerá luego que en la atención </t>
        </r>
        <r>
          <rPr>
            <b/>
            <sz val="9"/>
            <color indexed="81"/>
            <rFont val="Tahoma"/>
            <family val="2"/>
          </rPr>
          <t xml:space="preserve">
</t>
        </r>
        <r>
          <rPr>
            <sz val="9"/>
            <color indexed="81"/>
            <rFont val="Tahoma"/>
            <family val="2"/>
          </rPr>
          <t>Registrada en el</t>
        </r>
        <r>
          <rPr>
            <b/>
            <sz val="9"/>
            <color indexed="81"/>
            <rFont val="Tahoma"/>
            <family val="2"/>
          </rPr>
          <t xml:space="preserve"> Módulo BOX - Pacientes Citados o en Agregar Documentos a una atención, </t>
        </r>
        <r>
          <rPr>
            <sz val="9"/>
            <color indexed="81"/>
            <rFont val="Tahoma"/>
            <family val="2"/>
          </rPr>
          <t>En el Formulario</t>
        </r>
        <r>
          <rPr>
            <b/>
            <sz val="9"/>
            <color indexed="81"/>
            <rFont val="Tahoma"/>
            <family val="2"/>
          </rPr>
          <t xml:space="preserve"> Regulación de Fecundidad (Paternidad Responsable) </t>
        </r>
        <r>
          <rPr>
            <sz val="9"/>
            <color indexed="81"/>
            <rFont val="Tahoma"/>
            <family val="2"/>
          </rPr>
          <t>se registre en el campo</t>
        </r>
        <r>
          <rPr>
            <b/>
            <sz val="9"/>
            <color indexed="81"/>
            <rFont val="Tahoma"/>
            <family val="2"/>
          </rPr>
          <t xml:space="preserve"> Estado Nutricional</t>
        </r>
        <r>
          <rPr>
            <sz val="9"/>
            <color indexed="81"/>
            <rFont val="Tahoma"/>
            <family val="2"/>
          </rPr>
          <t xml:space="preserve"> el valor de</t>
        </r>
        <r>
          <rPr>
            <b/>
            <sz val="9"/>
            <color indexed="81"/>
            <rFont val="Tahoma"/>
            <family val="2"/>
          </rPr>
          <t xml:space="preserve"> Sobrepeso </t>
        </r>
        <r>
          <rPr>
            <sz val="9"/>
            <color indexed="81"/>
            <rFont val="Tahoma"/>
            <family val="2"/>
          </rPr>
          <t>y que  la fecha de</t>
        </r>
        <r>
          <rPr>
            <b/>
            <sz val="9"/>
            <color indexed="81"/>
            <rFont val="Tahoma"/>
            <family val="2"/>
          </rPr>
          <t xml:space="preserve"> </t>
        </r>
        <r>
          <rPr>
            <sz val="9"/>
            <color indexed="81"/>
            <rFont val="Tahoma"/>
            <family val="2"/>
          </rPr>
          <t>próximo</t>
        </r>
        <r>
          <rPr>
            <b/>
            <sz val="9"/>
            <color indexed="81"/>
            <rFont val="Tahoma"/>
            <family val="2"/>
          </rPr>
          <t xml:space="preserve"> </t>
        </r>
        <r>
          <rPr>
            <sz val="9"/>
            <color indexed="81"/>
            <rFont val="Tahoma"/>
            <family val="2"/>
          </rPr>
          <t xml:space="preserve">control no supere el tiempo de inasistencia de  </t>
        </r>
        <r>
          <rPr>
            <b/>
            <sz val="9"/>
            <color indexed="81"/>
            <rFont val="Tahoma"/>
            <family val="2"/>
          </rPr>
          <t>5</t>
        </r>
        <r>
          <rPr>
            <sz val="9"/>
            <color indexed="81"/>
            <rFont val="Tahoma"/>
            <family val="2"/>
          </rPr>
          <t xml:space="preserve"> </t>
        </r>
        <r>
          <rPr>
            <b/>
            <sz val="9"/>
            <color indexed="81"/>
            <rFont val="Tahoma"/>
            <family val="2"/>
          </rPr>
          <t xml:space="preserve">meses y 29 días.
</t>
        </r>
        <r>
          <rPr>
            <sz val="9"/>
            <color indexed="81"/>
            <rFont val="Tahoma"/>
            <family val="2"/>
          </rPr>
          <t>El registro debe ser realizado por alguno de los sgtes profesionales:</t>
        </r>
        <r>
          <rPr>
            <b/>
            <sz val="9"/>
            <color indexed="81"/>
            <rFont val="Tahoma"/>
            <family val="2"/>
          </rPr>
          <t xml:space="preserve">
• Médico con especialidad Obstetricia y Ginecología
• Ginecólogo
• Matrona</t>
        </r>
        <r>
          <rPr>
            <sz val="9"/>
            <color indexed="81"/>
            <rFont val="Tahoma"/>
            <family val="2"/>
          </rPr>
          <t xml:space="preserve">
</t>
        </r>
      </text>
    </comment>
    <comment ref="B110" authorId="2" shapeId="0" xr:uid="{82EE8CB9-CDAB-440D-8053-3B7E8346E11B}">
      <text>
        <r>
          <rPr>
            <sz val="9"/>
            <color indexed="81"/>
            <rFont val="Tahoma"/>
            <family val="2"/>
          </rPr>
          <t xml:space="preserve">
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t>
        </r>
        <r>
          <rPr>
            <b/>
            <sz val="9"/>
            <color indexed="81"/>
            <rFont val="Tahoma"/>
            <family val="2"/>
          </rPr>
          <t>Módulo BOX - Pacientes Citados o en Agregar Documentos a una atención</t>
        </r>
        <r>
          <rPr>
            <sz val="9"/>
            <color indexed="81"/>
            <rFont val="Tahoma"/>
            <family val="2"/>
          </rPr>
          <t>, En el Formulario</t>
        </r>
        <r>
          <rPr>
            <b/>
            <sz val="9"/>
            <color indexed="81"/>
            <rFont val="Tahoma"/>
            <family val="2"/>
          </rPr>
          <t xml:space="preserve"> Regulación de Fecundidad (Paternidad Responsable)</t>
        </r>
        <r>
          <rPr>
            <sz val="9"/>
            <color indexed="81"/>
            <rFont val="Tahoma"/>
            <family val="2"/>
          </rPr>
          <t xml:space="preserve"> se registre en el campo </t>
        </r>
        <r>
          <rPr>
            <b/>
            <sz val="9"/>
            <color indexed="81"/>
            <rFont val="Tahoma"/>
            <family val="2"/>
          </rPr>
          <t>Estado Nutriciona</t>
        </r>
        <r>
          <rPr>
            <sz val="9"/>
            <color indexed="81"/>
            <rFont val="Tahoma"/>
            <family val="2"/>
          </rPr>
          <t xml:space="preserve">l el valor de </t>
        </r>
        <r>
          <rPr>
            <b/>
            <sz val="9"/>
            <color indexed="81"/>
            <rFont val="Tahoma"/>
            <family val="2"/>
          </rPr>
          <t>Normal</t>
        </r>
        <r>
          <rPr>
            <sz val="9"/>
            <color indexed="81"/>
            <rFont val="Tahoma"/>
            <family val="2"/>
          </rPr>
          <t xml:space="preserve"> y que  la fecha de próximo control no supere el tiempo de inasistencia de</t>
        </r>
        <r>
          <rPr>
            <b/>
            <sz val="9"/>
            <color indexed="81"/>
            <rFont val="Tahoma"/>
            <family val="2"/>
          </rPr>
          <t xml:space="preserve"> 5 meses y 29 días.</t>
        </r>
        <r>
          <rPr>
            <sz val="9"/>
            <color indexed="81"/>
            <rFont val="Tahoma"/>
            <family val="2"/>
          </rPr>
          <t xml:space="preserve">
El registro debe ser realizado por alguno de los sgtes profesionales:
• </t>
        </r>
        <r>
          <rPr>
            <b/>
            <sz val="9"/>
            <color indexed="81"/>
            <rFont val="Tahoma"/>
            <family val="2"/>
          </rPr>
          <t>Médico con especialidad Obstetricia y Ginecología
• Ginecólogo
• Matrona</t>
        </r>
        <r>
          <rPr>
            <sz val="9"/>
            <color indexed="81"/>
            <rFont val="Tahoma"/>
            <family val="2"/>
          </rPr>
          <t xml:space="preserve">
</t>
        </r>
      </text>
    </comment>
    <comment ref="B111" authorId="2" shapeId="0" xr:uid="{F9A84744-C9F8-4404-B4D7-CA20B83FAC9D}">
      <text>
        <r>
          <rPr>
            <sz val="9"/>
            <color indexed="81"/>
            <rFont val="Tahoma"/>
            <family val="2"/>
          </rPr>
          <t xml:space="preserve">
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t>
        </r>
        <r>
          <rPr>
            <b/>
            <sz val="9"/>
            <color indexed="81"/>
            <rFont val="Tahoma"/>
            <family val="2"/>
          </rPr>
          <t xml:space="preserve"> Módulo BOX - Pacientes Citados o en Agregar Documentos a una atención</t>
        </r>
        <r>
          <rPr>
            <sz val="9"/>
            <color indexed="81"/>
            <rFont val="Tahoma"/>
            <family val="2"/>
          </rPr>
          <t xml:space="preserve">, En el Formulario </t>
        </r>
        <r>
          <rPr>
            <b/>
            <sz val="9"/>
            <color indexed="81"/>
            <rFont val="Tahoma"/>
            <family val="2"/>
          </rPr>
          <t>Regulación de Fecundidad (Paternidad Responsable)</t>
        </r>
        <r>
          <rPr>
            <sz val="9"/>
            <color indexed="81"/>
            <rFont val="Tahoma"/>
            <family val="2"/>
          </rPr>
          <t xml:space="preserve"> se registre en el campo </t>
        </r>
        <r>
          <rPr>
            <b/>
            <sz val="9"/>
            <color indexed="81"/>
            <rFont val="Tahoma"/>
            <family val="2"/>
          </rPr>
          <t xml:space="preserve">Estado Nutricional </t>
        </r>
        <r>
          <rPr>
            <sz val="9"/>
            <color indexed="81"/>
            <rFont val="Tahoma"/>
            <family val="2"/>
          </rPr>
          <t>el valor de</t>
        </r>
        <r>
          <rPr>
            <b/>
            <sz val="9"/>
            <color indexed="81"/>
            <rFont val="Tahoma"/>
            <family val="2"/>
          </rPr>
          <t xml:space="preserve"> Bajo Peso</t>
        </r>
        <r>
          <rPr>
            <sz val="9"/>
            <color indexed="81"/>
            <rFont val="Tahoma"/>
            <family val="2"/>
          </rPr>
          <t xml:space="preserve"> y que  la fecha de próximo control no supere el tiempo de inasistencia de </t>
        </r>
        <r>
          <rPr>
            <b/>
            <sz val="9"/>
            <color indexed="81"/>
            <rFont val="Tahoma"/>
            <family val="2"/>
          </rPr>
          <t>5 meses y 29 días</t>
        </r>
        <r>
          <rPr>
            <sz val="9"/>
            <color indexed="81"/>
            <rFont val="Tahoma"/>
            <family val="2"/>
          </rPr>
          <t xml:space="preserve">.
El registro debe ser realizado por alguno de los sgtes profesionales:
• </t>
        </r>
        <r>
          <rPr>
            <b/>
            <sz val="9"/>
            <color indexed="81"/>
            <rFont val="Tahoma"/>
            <family val="2"/>
          </rPr>
          <t>Médico con especialidad Obstetricia y Ginecología
• Ginecólogo
• Matrona</t>
        </r>
        <r>
          <rPr>
            <sz val="9"/>
            <color indexed="81"/>
            <rFont val="Tahoma"/>
            <family val="2"/>
          </rPr>
          <t xml:space="preserve">
</t>
        </r>
      </text>
    </comment>
    <comment ref="A116" authorId="1" shapeId="0" xr:uid="{00000000-0006-0000-0000-000044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Preeclampsia (PE)</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text>
    </comment>
    <comment ref="A117" authorId="1" shapeId="0" xr:uid="{00000000-0006-0000-0000-000045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Sindrome Hipertensivo del Embarazo (SHE)</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text>
    </comment>
    <comment ref="A118" authorId="1" shapeId="0" xr:uid="{00000000-0006-0000-0000-000046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t>
        </r>
        <r>
          <rPr>
            <b/>
            <sz val="9"/>
            <color indexed="81"/>
            <rFont val="Tahoma"/>
            <family val="2"/>
          </rPr>
          <t>Formulario 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Factores de riesgo y condicionantes de Parto Prematuro</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text>
    </comment>
    <comment ref="A119" authorId="1" shapeId="0" xr:uid="{00000000-0006-0000-0000-000047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Retardo Crecimiento Intrauterino (RCIU)</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text>
    </comment>
    <comment ref="A120" authorId="1" shapeId="0" xr:uid="{00000000-0006-0000-0000-000048000000}">
      <text>
        <r>
          <rPr>
            <sz val="9"/>
            <color indexed="81"/>
            <rFont val="Tahoma"/>
            <family val="2"/>
          </rPr>
          <t>Se considera como</t>
        </r>
        <r>
          <rPr>
            <b/>
            <sz val="9"/>
            <color indexed="81"/>
            <rFont val="Tahoma"/>
            <family val="2"/>
          </rPr>
          <t xml:space="preserve"> Población Bajo Control</t>
        </r>
        <r>
          <rPr>
            <sz val="9"/>
            <color indexed="81"/>
            <rFont val="Tahoma"/>
            <family val="2"/>
          </rPr>
          <t xml:space="preserve"> a aquellos que cumplan con las sgtes. Condiciones:
Este dato aparecerá luego que en la atención 
Registrada en el Módulo</t>
        </r>
        <r>
          <rPr>
            <b/>
            <sz val="9"/>
            <color indexed="81"/>
            <rFont val="Tahoma"/>
            <family val="2"/>
          </rPr>
          <t xml:space="preserve"> BOX - Pacientes Citados</t>
        </r>
        <r>
          <rPr>
            <sz val="9"/>
            <color indexed="81"/>
            <rFont val="Tahoma"/>
            <family val="2"/>
          </rPr>
          <t xml:space="preserve"> o en</t>
        </r>
        <r>
          <rPr>
            <b/>
            <sz val="9"/>
            <color indexed="81"/>
            <rFont val="Tahoma"/>
            <family val="2"/>
          </rPr>
          <t xml:space="preserve"> 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t>
        </r>
        <r>
          <rPr>
            <b/>
            <sz val="9"/>
            <color indexed="81"/>
            <rFont val="Tahoma"/>
            <family val="2"/>
          </rPr>
          <t xml:space="preserve"> Patologías Alto Riesgo Obstétrico</t>
        </r>
        <r>
          <rPr>
            <sz val="9"/>
            <color indexed="81"/>
            <rFont val="Tahoma"/>
            <family val="2"/>
          </rPr>
          <t xml:space="preserve"> el valor de </t>
        </r>
        <r>
          <rPr>
            <b/>
            <sz val="9"/>
            <color indexed="81"/>
            <rFont val="Tahoma"/>
            <family val="2"/>
          </rPr>
          <t>Sífilis</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r>
          <rPr>
            <sz val="9"/>
            <color indexed="81"/>
            <rFont val="Tahoma"/>
            <family val="2"/>
          </rPr>
          <t xml:space="preserve">
</t>
        </r>
      </text>
    </comment>
    <comment ref="A121" authorId="1" shapeId="0" xr:uid="{00000000-0006-0000-0000-000049000000}">
      <text>
        <r>
          <rPr>
            <sz val="9"/>
            <color indexed="81"/>
            <rFont val="Tahoma"/>
            <family val="2"/>
          </rPr>
          <t>Se considera como</t>
        </r>
        <r>
          <rPr>
            <b/>
            <sz val="9"/>
            <color indexed="81"/>
            <rFont val="Tahoma"/>
            <family val="2"/>
          </rPr>
          <t xml:space="preserve"> Población Bajo Control</t>
        </r>
        <r>
          <rPr>
            <sz val="9"/>
            <color indexed="81"/>
            <rFont val="Tahoma"/>
            <family val="2"/>
          </rPr>
          <t xml:space="preserve"> 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VIH</t>
        </r>
        <r>
          <rPr>
            <sz val="9"/>
            <color indexed="81"/>
            <rFont val="Tahoma"/>
            <family val="2"/>
          </rPr>
          <t xml:space="preserve"> y que  la fecha de próximo control no supere el tiempo de inasistencia de 29 días a la fecha de corte.
</t>
        </r>
        <r>
          <rPr>
            <b/>
            <sz val="9"/>
            <color indexed="81"/>
            <rFont val="Tahoma"/>
            <family val="2"/>
          </rPr>
          <t>Tipo de Establecimiento Secundario (Nodo): CRS (9), CDT (10),  HT1 (12), HT2 (13), HT3 (14), HT4 (15)</t>
        </r>
        <r>
          <rPr>
            <sz val="9"/>
            <color indexed="81"/>
            <rFont val="Tahoma"/>
            <family val="2"/>
          </rPr>
          <t xml:space="preserve"> </t>
        </r>
      </text>
    </comment>
    <comment ref="A122" authorId="1" shapeId="0" xr:uid="{00000000-0006-0000-0000-00004A000000}">
      <text>
        <r>
          <rPr>
            <sz val="9"/>
            <color indexed="81"/>
            <rFont val="Tahoma"/>
            <family val="2"/>
          </rPr>
          <t>Se considera como</t>
        </r>
        <r>
          <rPr>
            <b/>
            <sz val="9"/>
            <color indexed="81"/>
            <rFont val="Tahoma"/>
            <family val="2"/>
          </rPr>
          <t xml:space="preserve"> Población Bajo Contro</t>
        </r>
        <r>
          <rPr>
            <sz val="9"/>
            <color indexed="81"/>
            <rFont val="Tahoma"/>
            <family val="2"/>
          </rPr>
          <t xml:space="preserve">l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Diabetes Pre Gestacional</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r>
          <rPr>
            <sz val="9"/>
            <color indexed="81"/>
            <rFont val="Tahoma"/>
            <family val="2"/>
          </rPr>
          <t xml:space="preserve">
</t>
        </r>
      </text>
    </comment>
    <comment ref="A123" authorId="1" shapeId="0" xr:uid="{00000000-0006-0000-0000-00004B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t>
        </r>
        <r>
          <rPr>
            <b/>
            <sz val="9"/>
            <color indexed="81"/>
            <rFont val="Tahoma"/>
            <family val="2"/>
          </rPr>
          <t>Formulario 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Diabetes Gestacional</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text>
    </comment>
    <comment ref="A124" authorId="1" shapeId="0" xr:uid="{00000000-0006-0000-0000-00004C000000}">
      <text>
        <r>
          <rPr>
            <sz val="9"/>
            <color indexed="81"/>
            <rFont val="Tahoma"/>
            <family val="2"/>
          </rPr>
          <t>Se considera como</t>
        </r>
        <r>
          <rPr>
            <b/>
            <sz val="9"/>
            <color indexed="81"/>
            <rFont val="Tahoma"/>
            <family val="2"/>
          </rPr>
          <t xml:space="preserve"> 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Cesárea Anterior</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r>
          <rPr>
            <sz val="9"/>
            <color indexed="81"/>
            <rFont val="Tahoma"/>
            <family val="2"/>
          </rPr>
          <t xml:space="preserve">
</t>
        </r>
      </text>
    </comment>
    <comment ref="A125" authorId="1" shapeId="0" xr:uid="{00000000-0006-0000-0000-00004D000000}">
      <text>
        <r>
          <rPr>
            <sz val="9"/>
            <color indexed="81"/>
            <rFont val="Tahoma"/>
            <family val="2"/>
          </rPr>
          <t>Se considera como</t>
        </r>
        <r>
          <rPr>
            <b/>
            <sz val="9"/>
            <color indexed="81"/>
            <rFont val="Tahoma"/>
            <family val="2"/>
          </rPr>
          <t xml:space="preserve"> 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Malformación Congénita</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r>
          <rPr>
            <sz val="9"/>
            <color indexed="81"/>
            <rFont val="Tahoma"/>
            <family val="2"/>
          </rPr>
          <t xml:space="preserve">
</t>
        </r>
      </text>
    </comment>
    <comment ref="A126" authorId="1" shapeId="0" xr:uid="{00000000-0006-0000-0000-00004E000000}">
      <text>
        <r>
          <rPr>
            <sz val="9"/>
            <color indexed="81"/>
            <rFont val="Tahoma"/>
            <family val="2"/>
          </rPr>
          <t>Se considera como</t>
        </r>
        <r>
          <rPr>
            <b/>
            <sz val="9"/>
            <color indexed="81"/>
            <rFont val="Tahoma"/>
            <family val="2"/>
          </rPr>
          <t xml:space="preserve"> 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t>
        </r>
        <r>
          <rPr>
            <sz val="9"/>
            <color indexed="81"/>
            <rFont val="Tahoma"/>
            <family val="2"/>
          </rPr>
          <t xml:space="preserve"> </t>
        </r>
        <r>
          <rPr>
            <b/>
            <sz val="9"/>
            <color indexed="81"/>
            <rFont val="Tahoma"/>
            <family val="2"/>
          </rPr>
          <t>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Anemia</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r>
          <rPr>
            <sz val="9"/>
            <color indexed="81"/>
            <rFont val="Tahoma"/>
            <family val="2"/>
          </rPr>
          <t xml:space="preserve">
</t>
        </r>
      </text>
    </comment>
    <comment ref="A127" authorId="1" shapeId="0" xr:uid="{00000000-0006-0000-0000-00004F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Cardiopatías</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r>
          <rPr>
            <sz val="9"/>
            <color indexed="81"/>
            <rFont val="Tahoma"/>
            <family val="2"/>
          </rPr>
          <t xml:space="preserve">
</t>
        </r>
      </text>
    </comment>
    <comment ref="A128" authorId="1" shapeId="0" xr:uid="{00000000-0006-0000-0000-000050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t>
        </r>
        <r>
          <rPr>
            <b/>
            <sz val="9"/>
            <color indexed="81"/>
            <rFont val="Tahoma"/>
            <family val="2"/>
          </rPr>
          <t xml:space="preserve"> Patologías Alto Riesgo Obstétrico</t>
        </r>
        <r>
          <rPr>
            <sz val="9"/>
            <color indexed="81"/>
            <rFont val="Tahoma"/>
            <family val="2"/>
          </rPr>
          <t xml:space="preserve"> el valor de </t>
        </r>
        <r>
          <rPr>
            <b/>
            <sz val="9"/>
            <color indexed="81"/>
            <rFont val="Tahoma"/>
            <family val="2"/>
          </rPr>
          <t>Pielonefritis</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text>
    </comment>
    <comment ref="A129" authorId="1" shapeId="0" xr:uid="{00000000-0006-0000-0000-000051000000}">
      <text>
        <r>
          <rPr>
            <sz val="9"/>
            <color indexed="81"/>
            <rFont val="Tahoma"/>
            <family val="2"/>
          </rPr>
          <t xml:space="preserve">Se considera como </t>
        </r>
        <r>
          <rPr>
            <b/>
            <sz val="9"/>
            <color indexed="81"/>
            <rFont val="Tahoma"/>
            <family val="2"/>
          </rPr>
          <t xml:space="preserve">Población Bajo Control </t>
        </r>
        <r>
          <rPr>
            <sz val="9"/>
            <color indexed="81"/>
            <rFont val="Tahoma"/>
            <family val="2"/>
          </rPr>
          <t>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En el Formulario</t>
        </r>
        <r>
          <rPr>
            <b/>
            <sz val="9"/>
            <color indexed="81"/>
            <rFont val="Tahoma"/>
            <family val="2"/>
          </rPr>
          <t xml:space="preserve"> Gestante y Puérpera </t>
        </r>
        <r>
          <rPr>
            <sz val="9"/>
            <color indexed="81"/>
            <rFont val="Tahoma"/>
            <family val="2"/>
          </rPr>
          <t>se registre en</t>
        </r>
        <r>
          <rPr>
            <b/>
            <sz val="9"/>
            <color indexed="81"/>
            <rFont val="Tahoma"/>
            <family val="2"/>
          </rPr>
          <t xml:space="preserve"> Patologías Alto Riesgo Obstétrico </t>
        </r>
        <r>
          <rPr>
            <sz val="9"/>
            <color indexed="81"/>
            <rFont val="Tahoma"/>
            <family val="2"/>
          </rPr>
          <t>el valor de</t>
        </r>
        <r>
          <rPr>
            <b/>
            <sz val="9"/>
            <color indexed="81"/>
            <rFont val="Tahoma"/>
            <family val="2"/>
          </rPr>
          <t xml:space="preserve"> RH(-) sensibilizada </t>
        </r>
        <r>
          <rPr>
            <sz val="9"/>
            <color indexed="81"/>
            <rFont val="Tahoma"/>
            <family val="2"/>
          </rPr>
          <t xml:space="preserve">y que  la fecha de próximo control no supere el tiempo de inasistencia de 29 días a la fecha de corte.
</t>
        </r>
        <r>
          <rPr>
            <b/>
            <sz val="9"/>
            <color indexed="81"/>
            <rFont val="Tahoma"/>
            <family val="2"/>
          </rPr>
          <t xml:space="preserve">Tipo de Establecimiento Secundario (Nodo): CRS (9), CDT (10),  HT1 (12), HT2 (13), HT3 (14), HT4 (15) </t>
        </r>
      </text>
    </comment>
    <comment ref="A130" authorId="1" shapeId="0" xr:uid="{00000000-0006-0000-0000-000052000000}">
      <text>
        <r>
          <rPr>
            <sz val="9"/>
            <color indexed="81"/>
            <rFont val="Tahoma"/>
            <family val="2"/>
          </rPr>
          <t xml:space="preserve">Se considera como </t>
        </r>
        <r>
          <rPr>
            <b/>
            <sz val="9"/>
            <color indexed="81"/>
            <rFont val="Tahoma"/>
            <family val="2"/>
          </rPr>
          <t xml:space="preserve">Población Bajo Control </t>
        </r>
        <r>
          <rPr>
            <sz val="9"/>
            <color indexed="81"/>
            <rFont val="Tahoma"/>
            <family val="2"/>
          </rPr>
          <t xml:space="preserve">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 xml:space="preserve">Placenta Previa </t>
        </r>
        <r>
          <rPr>
            <sz val="9"/>
            <color indexed="81"/>
            <rFont val="Tahoma"/>
            <family val="2"/>
          </rPr>
          <t xml:space="preserve">y que  la fecha de próximo control no supere el tiempo de inasistencia de 29 días a la fecha de corte.
</t>
        </r>
        <r>
          <rPr>
            <b/>
            <sz val="9"/>
            <color indexed="81"/>
            <rFont val="Tahoma"/>
            <family val="2"/>
          </rPr>
          <t>Tipo de Establecimiento Secundario (Nodo): CRS (9), CDT (10),  HT1 (12), HT2 (13), HT3 (14), HT4 (15)</t>
        </r>
        <r>
          <rPr>
            <sz val="9"/>
            <color indexed="81"/>
            <rFont val="Tahoma"/>
            <family val="2"/>
          </rPr>
          <t xml:space="preserve"> </t>
        </r>
      </text>
    </comment>
    <comment ref="A131" authorId="1" shapeId="0" xr:uid="{00000000-0006-0000-0000-000053000000}">
      <text>
        <r>
          <rPr>
            <sz val="9"/>
            <color indexed="81"/>
            <rFont val="Tahoma"/>
            <family val="2"/>
          </rPr>
          <t xml:space="preserve">Se considera como </t>
        </r>
        <r>
          <rPr>
            <b/>
            <sz val="9"/>
            <color indexed="81"/>
            <rFont val="Tahoma"/>
            <family val="2"/>
          </rPr>
          <t>Población Bajo Contro</t>
        </r>
        <r>
          <rPr>
            <sz val="9"/>
            <color indexed="81"/>
            <rFont val="Tahoma"/>
            <family val="2"/>
          </rPr>
          <t>l a aquellos que cumplan con las sgtes. Condiciones:
Este dato aparecerá luego que en la atención 
Registrada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t>
        </r>
        <r>
          <rPr>
            <b/>
            <sz val="9"/>
            <color indexed="81"/>
            <rFont val="Tahoma"/>
            <family val="2"/>
          </rPr>
          <t xml:space="preserve"> Patologías Alto Riesgo Obstétrico</t>
        </r>
        <r>
          <rPr>
            <sz val="9"/>
            <color indexed="81"/>
            <rFont val="Tahoma"/>
            <family val="2"/>
          </rPr>
          <t xml:space="preserve"> el valor de </t>
        </r>
        <r>
          <rPr>
            <b/>
            <sz val="9"/>
            <color indexed="81"/>
            <rFont val="Tahoma"/>
            <family val="2"/>
          </rPr>
          <t>Chagas</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text>
    </comment>
    <comment ref="A132" authorId="1" shapeId="0" xr:uid="{00000000-0006-0000-0000-000054000000}">
      <text>
        <r>
          <rPr>
            <sz val="9"/>
            <color indexed="81"/>
            <rFont val="Tahoma"/>
            <family val="2"/>
          </rPr>
          <t>Se considera como</t>
        </r>
        <r>
          <rPr>
            <b/>
            <sz val="9"/>
            <color indexed="81"/>
            <rFont val="Tahoma"/>
            <family val="2"/>
          </rPr>
          <t xml:space="preserve"> Población Bajo Control </t>
        </r>
        <r>
          <rPr>
            <sz val="9"/>
            <color indexed="81"/>
            <rFont val="Tahoma"/>
            <family val="2"/>
          </rPr>
          <t>a aquellos que cumplan con las sgtes. Condiciones:
Este dato aparecerá luego que en la atención 
Registrada en el Módulo</t>
        </r>
        <r>
          <rPr>
            <b/>
            <sz val="9"/>
            <color indexed="81"/>
            <rFont val="Tahoma"/>
            <family val="2"/>
          </rPr>
          <t xml:space="preserve"> BOX - Pacientes Citados </t>
        </r>
        <r>
          <rPr>
            <sz val="9"/>
            <color indexed="81"/>
            <rFont val="Tahoma"/>
            <family val="2"/>
          </rPr>
          <t>o en</t>
        </r>
        <r>
          <rPr>
            <b/>
            <sz val="9"/>
            <color indexed="81"/>
            <rFont val="Tahoma"/>
            <family val="2"/>
          </rPr>
          <t xml:space="preserve"> Agregar Documentos a una atención, </t>
        </r>
        <r>
          <rPr>
            <sz val="9"/>
            <color indexed="81"/>
            <rFont val="Tahoma"/>
            <family val="2"/>
          </rPr>
          <t>en el Formulario</t>
        </r>
        <r>
          <rPr>
            <b/>
            <sz val="9"/>
            <color indexed="81"/>
            <rFont val="Tahoma"/>
            <family val="2"/>
          </rPr>
          <t xml:space="preserve"> Gestante y Puérpera </t>
        </r>
        <r>
          <rPr>
            <sz val="9"/>
            <color indexed="81"/>
            <rFont val="Tahoma"/>
            <family val="2"/>
          </rPr>
          <t>se registre en</t>
        </r>
        <r>
          <rPr>
            <b/>
            <sz val="9"/>
            <color indexed="81"/>
            <rFont val="Tahoma"/>
            <family val="2"/>
          </rPr>
          <t xml:space="preserve"> Patologías Alto Riesgo Obstétrico </t>
        </r>
        <r>
          <rPr>
            <sz val="9"/>
            <color indexed="81"/>
            <rFont val="Tahoma"/>
            <family val="2"/>
          </rPr>
          <t>el valor de</t>
        </r>
        <r>
          <rPr>
            <b/>
            <sz val="9"/>
            <color indexed="81"/>
            <rFont val="Tahoma"/>
            <family val="2"/>
          </rPr>
          <t xml:space="preserve"> Colestasia Intrahepática de Embarazo </t>
        </r>
        <r>
          <rPr>
            <sz val="9"/>
            <color indexed="81"/>
            <rFont val="Tahoma"/>
            <family val="2"/>
          </rPr>
          <t xml:space="preserve">y que  la fecha de próximo control no supere el tiempo de inasistencia de 29 días a la fecha de corte.
</t>
        </r>
        <r>
          <rPr>
            <b/>
            <sz val="9"/>
            <color indexed="81"/>
            <rFont val="Tahoma"/>
            <family val="2"/>
          </rPr>
          <t xml:space="preserve">Tipo de Establecimiento Secundario (Nodo): CRS (9), CDT (10),  HT1 (12), HT2 (13), HT3 (14), HT4 (15) </t>
        </r>
      </text>
    </comment>
    <comment ref="A133" authorId="1" shapeId="0" xr:uid="{00000000-0006-0000-0000-000055000000}">
      <text>
        <r>
          <rPr>
            <sz val="9"/>
            <color indexed="81"/>
            <rFont val="Tahoma"/>
            <family val="2"/>
          </rPr>
          <t xml:space="preserve">Se considera como </t>
        </r>
        <r>
          <rPr>
            <b/>
            <sz val="9"/>
            <color indexed="81"/>
            <rFont val="Tahoma"/>
            <family val="2"/>
          </rPr>
          <t>Población Bajo Control</t>
        </r>
        <r>
          <rPr>
            <sz val="9"/>
            <color indexed="81"/>
            <rFont val="Tahoma"/>
            <family val="2"/>
          </rPr>
          <t xml:space="preserve"> a aquellos que cumplan con las sgtes. Condiciones:
Este dato aparecerá luego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Gestante y Puérpera</t>
        </r>
        <r>
          <rPr>
            <sz val="9"/>
            <color indexed="81"/>
            <rFont val="Tahoma"/>
            <family val="2"/>
          </rPr>
          <t xml:space="preserve"> se registre en </t>
        </r>
        <r>
          <rPr>
            <b/>
            <sz val="9"/>
            <color indexed="81"/>
            <rFont val="Tahoma"/>
            <family val="2"/>
          </rPr>
          <t>Patologías Alto Riesgo Obstétrico</t>
        </r>
        <r>
          <rPr>
            <sz val="9"/>
            <color indexed="81"/>
            <rFont val="Tahoma"/>
            <family val="2"/>
          </rPr>
          <t xml:space="preserve"> el valor de </t>
        </r>
        <r>
          <rPr>
            <b/>
            <sz val="9"/>
            <color indexed="81"/>
            <rFont val="Tahoma"/>
            <family val="2"/>
          </rPr>
          <t>Otras Patologías del Embarazo</t>
        </r>
        <r>
          <rPr>
            <sz val="9"/>
            <color indexed="81"/>
            <rFont val="Tahoma"/>
            <family val="2"/>
          </rPr>
          <t xml:space="preserve"> y que  la fecha de próximo control no supere el tiempo de inasistencia de 29 días a la fecha de corte.
</t>
        </r>
        <r>
          <rPr>
            <b/>
            <sz val="9"/>
            <color indexed="81"/>
            <rFont val="Tahoma"/>
            <family val="2"/>
          </rPr>
          <t xml:space="preserve">Tipo de Establecimiento Secundario (Nodo): CRS (9), CDT (10),  HT1 (12), HT2 (13), HT3 (14), HT4 (15)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Nicole Cisternas</author>
    <author>Autor</author>
  </authors>
  <commentList>
    <comment ref="K3" authorId="0" shapeId="0" xr:uid="{66BB1A32-A55A-4436-8B04-647FA821F2B9}">
      <text>
        <r>
          <rPr>
            <sz val="9"/>
            <color indexed="81"/>
            <rFont val="Tahoma"/>
            <family val="2"/>
          </rPr>
          <t xml:space="preserve">Se contabilizara a los pacientes que tengan en </t>
        </r>
        <r>
          <rPr>
            <b/>
            <sz val="9"/>
            <color indexed="81"/>
            <rFont val="Tahoma"/>
            <family val="2"/>
          </rPr>
          <t xml:space="preserve"> Antecedentes del usuario APS / Pestaña "Identificacion"  Item  Alertas Adm.  "MIGRANTES" 
Y
</t>
        </r>
        <r>
          <rPr>
            <b/>
            <sz val="9"/>
            <color indexed="81"/>
            <rFont val="Tahoma"/>
            <family val="2"/>
          </rPr>
          <t>"Programa SENAME - Ambulatorios"
ó
"Programa SENAME - Residenciales"
ó
"Programa SENAME - CIP/CRC"</t>
        </r>
        <r>
          <rPr>
            <sz val="9"/>
            <color indexed="81"/>
            <rFont val="Tahoma"/>
            <family val="2"/>
          </rPr>
          <t xml:space="preserve">
</t>
        </r>
      </text>
    </comment>
    <comment ref="L3" authorId="0" shapeId="0" xr:uid="{AF379816-5331-405E-859D-A377CEDE96D9}">
      <text>
        <r>
          <rPr>
            <sz val="9"/>
            <color indexed="81"/>
            <rFont val="Tahoma"/>
            <family val="2"/>
          </rPr>
          <t xml:space="preserve">Este dato aparecerá luego que en el Modulo de </t>
        </r>
        <r>
          <rPr>
            <b/>
            <sz val="9"/>
            <color indexed="81"/>
            <rFont val="Tahoma"/>
            <family val="2"/>
          </rPr>
          <t>Admision</t>
        </r>
        <r>
          <rPr>
            <sz val="9"/>
            <color indexed="81"/>
            <rFont val="Tahoma"/>
            <family val="2"/>
          </rPr>
          <t xml:space="preserve"> el paciente indique un </t>
        </r>
        <r>
          <rPr>
            <b/>
            <sz val="9"/>
            <color indexed="81"/>
            <rFont val="Tahoma"/>
            <family val="2"/>
          </rPr>
          <t>Pueblo Originario</t>
        </r>
        <r>
          <rPr>
            <sz val="9"/>
            <color indexed="81"/>
            <rFont val="Tahoma"/>
            <family val="2"/>
          </rPr>
          <t xml:space="preserve">
</t>
        </r>
      </text>
    </comment>
    <comment ref="E4" authorId="0" shapeId="0" xr:uid="{61484BE8-FF48-48AE-AE87-D03B4838745D}">
      <text>
        <r>
          <rPr>
            <sz val="9"/>
            <color indexed="81"/>
            <rFont val="Tahoma"/>
            <family val="2"/>
          </rPr>
          <t xml:space="preserve">Se contabilizara a los pacientes que tengan en  </t>
        </r>
        <r>
          <rPr>
            <b/>
            <sz val="9"/>
            <color indexed="81"/>
            <rFont val="Tahoma"/>
            <family val="2"/>
          </rPr>
          <t xml:space="preserve">Antecedentes del usuario APS / Pestaña "Identificacion"  Item  Alertas Adm: </t>
        </r>
        <r>
          <rPr>
            <sz val="9"/>
            <color indexed="81"/>
            <rFont val="Tahoma"/>
            <family val="2"/>
          </rPr>
          <t xml:space="preserve">
</t>
        </r>
        <r>
          <rPr>
            <b/>
            <sz val="9"/>
            <color indexed="81"/>
            <rFont val="Tahoma"/>
            <family val="2"/>
          </rPr>
          <t>"Programa SENAME - Ambulatorios"</t>
        </r>
      </text>
    </comment>
    <comment ref="G4" authorId="0" shapeId="0" xr:uid="{5A04C810-E88C-4E04-A735-8EB182A7C581}">
      <text>
        <r>
          <rPr>
            <sz val="9"/>
            <color indexed="81"/>
            <rFont val="Tahoma"/>
            <family val="2"/>
          </rPr>
          <t xml:space="preserve">Se contabilizara a los pacientes que tengan en </t>
        </r>
        <r>
          <rPr>
            <b/>
            <sz val="9"/>
            <color indexed="81"/>
            <rFont val="Tahoma"/>
            <family val="2"/>
          </rPr>
          <t xml:space="preserve">Antecedentes del usuario APS / Pestaña "Identificacion"  Item  Alertas Adm: 
"Programa SENAME - Residenciales"
</t>
        </r>
      </text>
    </comment>
    <comment ref="I4" authorId="0" shapeId="0" xr:uid="{F4630604-B48C-4E32-B303-3B2D083A49CE}">
      <text>
        <r>
          <rPr>
            <sz val="9"/>
            <color indexed="81"/>
            <rFont val="Tahoma"/>
            <family val="2"/>
          </rPr>
          <t xml:space="preserve">Se contabilizara a los pacientes que tengan en </t>
        </r>
        <r>
          <rPr>
            <b/>
            <sz val="9"/>
            <color indexed="81"/>
            <rFont val="Tahoma"/>
            <family val="2"/>
          </rPr>
          <t xml:space="preserve">Antecedentes del usuario APS / Pestaña "Identificacion"  Item  Alertas Adm: 
"Programa SENAME - CIP/CRC"
</t>
        </r>
      </text>
    </comment>
    <comment ref="A6" authorId="1" shapeId="0" xr:uid="{588DEFFE-408C-4E73-9877-5B6298A0918F}">
      <text>
        <r>
          <rPr>
            <sz val="9"/>
            <color indexed="81"/>
            <rFont val="Tahoma"/>
            <family val="2"/>
          </rPr>
          <t xml:space="preserve">Se contabilizara a los pacientes que tengan en  </t>
        </r>
        <r>
          <rPr>
            <b/>
            <sz val="9"/>
            <color indexed="81"/>
            <rFont val="Tahoma"/>
            <family val="2"/>
          </rPr>
          <t>Antecedentes del usuario APS / Pestaña "Identificacion"  Item  Alertas Adm: 
"Programa SENAME - Ambulatorios"
ó
"Programa SENAME - Residenciales"
ó
"Programa SENAME - CIP/CRC"</t>
        </r>
      </text>
    </comment>
    <comment ref="Q8" authorId="0" shapeId="0" xr:uid="{2787183B-8D9C-4A7F-880D-CB686392EFB2}">
      <text>
        <r>
          <rPr>
            <sz val="9"/>
            <color indexed="81"/>
            <rFont val="Tahoma"/>
            <family val="2"/>
          </rPr>
          <t xml:space="preserve">Se contabilizara a los pacientes que tengan en </t>
        </r>
        <r>
          <rPr>
            <b/>
            <sz val="9"/>
            <color indexed="81"/>
            <rFont val="Tahoma"/>
            <family val="2"/>
          </rPr>
          <t xml:space="preserve"> Antecedentes del usuario APS / Pestaña "Identificacion"  Item  Alertas Adm.  "MIGRANTES" 
Y
</t>
        </r>
        <r>
          <rPr>
            <b/>
            <sz val="9"/>
            <color indexed="81"/>
            <rFont val="Tahoma"/>
            <family val="2"/>
          </rPr>
          <t>"Programa SENAME - Ambulatorios"
ó
"Programa SENAME - Residenciales"
ó
"Programa SENAME - CIP/CRC"</t>
        </r>
        <r>
          <rPr>
            <sz val="9"/>
            <color indexed="81"/>
            <rFont val="Tahoma"/>
            <family val="2"/>
          </rPr>
          <t xml:space="preserve">
</t>
        </r>
      </text>
    </comment>
    <comment ref="A12" authorId="0" shapeId="0" xr:uid="{C5A9E1D0-1791-47F4-9182-82D51E8CA0A8}">
      <text>
        <r>
          <rPr>
            <sz val="9"/>
            <color indexed="81"/>
            <rFont val="Tahoma"/>
            <family val="2"/>
          </rPr>
          <t xml:space="preserve">Se contabilizara a los pacientes que tengan en </t>
        </r>
        <r>
          <rPr>
            <b/>
            <sz val="9"/>
            <color indexed="81"/>
            <rFont val="Tahoma"/>
            <family val="2"/>
          </rPr>
          <t>Antecedentes del usuario APS / Pestaña "Identificacion"  Item  Alertas Adm: 
"Programa SENAME - Ambulatorios"</t>
        </r>
        <r>
          <rPr>
            <sz val="9"/>
            <color indexed="81"/>
            <rFont val="Tahoma"/>
            <family val="2"/>
          </rPr>
          <t xml:space="preserve">
</t>
        </r>
      </text>
    </comment>
    <comment ref="A13" authorId="0" shapeId="0" xr:uid="{5934895C-71EA-45FC-BD70-02CA13502914}">
      <text>
        <r>
          <rPr>
            <sz val="9"/>
            <color indexed="81"/>
            <rFont val="Tahoma"/>
            <family val="2"/>
          </rPr>
          <t xml:space="preserve">Se contabilizara a los pacientes que tengan en </t>
        </r>
        <r>
          <rPr>
            <b/>
            <sz val="9"/>
            <color indexed="81"/>
            <rFont val="Tahoma"/>
            <family val="2"/>
          </rPr>
          <t>Antecedentes del usuario APS / Pestaña "Identificacion"  Item  Alertas Adm: 
"Programa SENAME - Residenciales"</t>
        </r>
        <r>
          <rPr>
            <sz val="9"/>
            <color indexed="81"/>
            <rFont val="Tahoma"/>
            <family val="2"/>
          </rPr>
          <t xml:space="preserve">
</t>
        </r>
      </text>
    </comment>
    <comment ref="A14" authorId="0" shapeId="0" xr:uid="{B458FF8A-F5C6-41F7-AB89-06972F1CCB86}">
      <text>
        <r>
          <rPr>
            <sz val="9"/>
            <color indexed="81"/>
            <rFont val="Tahoma"/>
            <family val="2"/>
          </rPr>
          <t xml:space="preserve">Se contabilizara a los pacientes que tengan en </t>
        </r>
        <r>
          <rPr>
            <b/>
            <sz val="9"/>
            <color indexed="81"/>
            <rFont val="Tahoma"/>
            <family val="2"/>
          </rPr>
          <t>Antecedentes del usuario APS / Pestaña "Identificacion"  Item  Alertas Adm: 
"Programa SENAME - CIP/CRC"</t>
        </r>
        <r>
          <rPr>
            <sz val="9"/>
            <color indexed="81"/>
            <rFont val="Tahoma"/>
            <family val="2"/>
          </rPr>
          <t xml:space="preserve">
</t>
        </r>
      </text>
    </comment>
    <comment ref="Q16" authorId="0" shapeId="0" xr:uid="{D121F6EC-C35D-4D42-AC58-AFC7C2DC306B}">
      <text>
        <r>
          <rPr>
            <sz val="9"/>
            <color indexed="81"/>
            <rFont val="Tahoma"/>
            <family val="2"/>
          </rPr>
          <t xml:space="preserve">Se contabilizara a los pacientes que tengan en </t>
        </r>
        <r>
          <rPr>
            <b/>
            <sz val="9"/>
            <color indexed="81"/>
            <rFont val="Tahoma"/>
            <family val="2"/>
          </rPr>
          <t xml:space="preserve"> Antecedentes del usuario APS / Pestaña "Identificacion"  Item  Alertas Adm.  "MIGRANTES" 
Y
"Programa SENAME - Ambulatorios"
ó
"Programa SENAME - Residenciales"
ó
"Programa SENAME - CIP/CRC"</t>
        </r>
        <r>
          <rPr>
            <sz val="9"/>
            <color indexed="81"/>
            <rFont val="Tahoma"/>
            <family val="2"/>
          </rPr>
          <t xml:space="preserve">
</t>
        </r>
        <r>
          <rPr>
            <b/>
            <sz val="9"/>
            <color indexed="81"/>
            <rFont val="Tahoma"/>
            <family val="2"/>
          </rPr>
          <t>Y</t>
        </r>
        <r>
          <rPr>
            <sz val="9"/>
            <color indexed="81"/>
            <rFont val="Tahoma"/>
            <family val="2"/>
          </rPr>
          <t xml:space="preserve">
Además cumplan con las condiciones solicitadas de acuerdo a las variables de la sección.</t>
        </r>
      </text>
    </comment>
    <comment ref="A19" authorId="0" shapeId="0" xr:uid="{CD1A25E6-7095-4761-8BA0-3D9B98C9AD62}">
      <text>
        <r>
          <rPr>
            <sz val="9"/>
            <color indexed="81"/>
            <rFont val="Tahoma"/>
            <family val="2"/>
          </rPr>
          <t xml:space="preserve">Se contabilizara a los pacientes que tengan en </t>
        </r>
        <r>
          <rPr>
            <b/>
            <sz val="9"/>
            <color indexed="81"/>
            <rFont val="Tahoma"/>
            <family val="2"/>
          </rPr>
          <t>Antecedentes del usuario APS / Pestaña "Identificacion"  Item  Alertas Adm: 
"Programa SENAME - Ambulatorios"
ó
"Programa SENAME - Residenciales"
ó
"Programa SENAME - CIP/CRC"
Y</t>
        </r>
        <r>
          <rPr>
            <sz val="9"/>
            <color indexed="81"/>
            <rFont val="Tahoma"/>
            <family val="2"/>
          </rPr>
          <t xml:space="preserve">
En el Formulario Clinico </t>
        </r>
        <r>
          <rPr>
            <b/>
            <sz val="9"/>
            <color indexed="81"/>
            <rFont val="Tahoma"/>
            <family val="2"/>
          </rPr>
          <t xml:space="preserve">"Regulacion de Fecundidad (Paternidad Responsable) </t>
        </r>
        <r>
          <rPr>
            <sz val="9"/>
            <color indexed="81"/>
            <rFont val="Tahoma"/>
            <family val="2"/>
          </rPr>
          <t xml:space="preserve">en campo </t>
        </r>
        <r>
          <rPr>
            <b/>
            <sz val="9"/>
            <color indexed="81"/>
            <rFont val="Tahoma"/>
            <family val="2"/>
          </rPr>
          <t xml:space="preserve">"Metodo anticonceptivo actual" </t>
        </r>
        <r>
          <rPr>
            <sz val="9"/>
            <color indexed="81"/>
            <rFont val="Tahoma"/>
            <family val="2"/>
          </rPr>
          <t xml:space="preserve">tenga </t>
        </r>
        <r>
          <rPr>
            <b/>
            <sz val="9"/>
            <color indexed="81"/>
            <rFont val="Tahoma"/>
            <family val="2"/>
          </rPr>
          <t xml:space="preserve">un valor registrado  
</t>
        </r>
        <r>
          <rPr>
            <sz val="9"/>
            <color indexed="81"/>
            <rFont val="Tahoma"/>
            <family val="2"/>
          </rPr>
          <t xml:space="preserve">
 </t>
        </r>
      </text>
    </comment>
    <comment ref="A20" authorId="0" shapeId="0" xr:uid="{033558E9-9A3E-44DA-9965-CDDCEC2170B6}">
      <text>
        <r>
          <rPr>
            <sz val="9"/>
            <color indexed="81"/>
            <rFont val="Tahoma"/>
            <family val="2"/>
          </rPr>
          <t>Se contabilizara a los pacientes que tengan en</t>
        </r>
        <r>
          <rPr>
            <b/>
            <sz val="9"/>
            <color indexed="81"/>
            <rFont val="Tahoma"/>
            <family val="2"/>
          </rPr>
          <t xml:space="preserve"> Antecedentes del usuario APS / Pestaña "Identificacion"  Item  Alertas Adm: 
"Programa SENAME - Ambulatorios"
ó
"Programa SENAME - Residenciales"
ó
"Programa SENAME - CIP/CRC"
Y</t>
        </r>
        <r>
          <rPr>
            <sz val="9"/>
            <color indexed="81"/>
            <rFont val="Tahoma"/>
            <family val="2"/>
          </rPr>
          <t xml:space="preserve">
En el Formulario Clinico "</t>
        </r>
        <r>
          <rPr>
            <b/>
            <sz val="9"/>
            <color indexed="81"/>
            <rFont val="Tahoma"/>
            <family val="2"/>
          </rPr>
          <t xml:space="preserve">Pauta Breve de evaluacion de Riesgo Psicosocial" </t>
        </r>
        <r>
          <rPr>
            <sz val="9"/>
            <color indexed="81"/>
            <rFont val="Tahoma"/>
            <family val="2"/>
          </rPr>
          <t xml:space="preserve">en el campo </t>
        </r>
        <r>
          <rPr>
            <b/>
            <sz val="9"/>
            <color indexed="81"/>
            <rFont val="Tahoma"/>
            <family val="2"/>
          </rPr>
          <t xml:space="preserve">"Resultado Riesgo Psicosocial" </t>
        </r>
        <r>
          <rPr>
            <sz val="9"/>
            <color indexed="81"/>
            <rFont val="Tahoma"/>
            <family val="2"/>
          </rPr>
          <t xml:space="preserve"> tenga el valor </t>
        </r>
        <r>
          <rPr>
            <b/>
            <sz val="9"/>
            <color indexed="81"/>
            <rFont val="Tahoma"/>
            <family val="2"/>
          </rPr>
          <t>"Si"</t>
        </r>
        <r>
          <rPr>
            <sz val="9"/>
            <color indexed="81"/>
            <rFont val="Tahoma"/>
            <family val="2"/>
          </rPr>
          <t xml:space="preserve">
</t>
        </r>
      </text>
    </comment>
    <comment ref="A21" authorId="0" shapeId="0" xr:uid="{F4EF22A5-DD73-4BFF-BFFF-56BBADD2D88B}">
      <text>
        <r>
          <rPr>
            <sz val="9"/>
            <color indexed="81"/>
            <rFont val="Tahoma"/>
            <family val="2"/>
          </rPr>
          <t xml:space="preserve">Se contabilizara a los pacientes que tengan en </t>
        </r>
        <r>
          <rPr>
            <b/>
            <sz val="9"/>
            <color indexed="81"/>
            <rFont val="Tahoma"/>
            <family val="2"/>
          </rPr>
          <t>Antecedentes del usuario APS / Pestaña "Identificacion"  Item  Alertas Adm: 
"Programa SENAME - Ambulatorios"
ó
"Programa SENAME - Residenciales"
ó
"Programa SENAME - CIP/CRC"</t>
        </r>
        <r>
          <rPr>
            <sz val="9"/>
            <color indexed="81"/>
            <rFont val="Tahoma"/>
            <family val="2"/>
          </rPr>
          <t xml:space="preserve">
</t>
        </r>
        <r>
          <rPr>
            <b/>
            <sz val="9"/>
            <color indexed="81"/>
            <rFont val="Tahoma"/>
            <family val="2"/>
          </rPr>
          <t>Y</t>
        </r>
        <r>
          <rPr>
            <sz val="9"/>
            <color indexed="81"/>
            <rFont val="Tahoma"/>
            <family val="2"/>
          </rPr>
          <t xml:space="preserve">
En el Formulario Clinico </t>
        </r>
        <r>
          <rPr>
            <b/>
            <sz val="9"/>
            <color indexed="81"/>
            <rFont val="Tahoma"/>
            <family val="2"/>
          </rPr>
          <t xml:space="preserve">"Control de Crecimiento y Desarrollo (Control Sano)" </t>
        </r>
        <r>
          <rPr>
            <sz val="9"/>
            <color indexed="81"/>
            <rFont val="Tahoma"/>
            <family val="2"/>
          </rPr>
          <t xml:space="preserve"> en el campo </t>
        </r>
        <r>
          <rPr>
            <b/>
            <sz val="9"/>
            <color indexed="81"/>
            <rFont val="Tahoma"/>
            <family val="2"/>
          </rPr>
          <t xml:space="preserve">"Estado Nutricional" </t>
        </r>
        <r>
          <rPr>
            <sz val="9"/>
            <color indexed="81"/>
            <rFont val="Tahoma"/>
            <family val="2"/>
          </rPr>
          <t>tenga</t>
        </r>
        <r>
          <rPr>
            <b/>
            <sz val="9"/>
            <color indexed="81"/>
            <rFont val="Tahoma"/>
            <family val="2"/>
          </rPr>
          <t xml:space="preserve"> un valor registrado</t>
        </r>
        <r>
          <rPr>
            <sz val="9"/>
            <color indexed="81"/>
            <rFont val="Tahoma"/>
            <family val="2"/>
          </rPr>
          <t xml:space="preserve"> 
</t>
        </r>
      </text>
    </comment>
    <comment ref="A22" authorId="0" shapeId="0" xr:uid="{4ADD4AEB-D52F-4774-8017-82F84D74B315}">
      <text>
        <r>
          <rPr>
            <sz val="9"/>
            <color indexed="81"/>
            <rFont val="Tahoma"/>
            <family val="2"/>
          </rPr>
          <t>Se contabilizara a los pacientes que tengan en</t>
        </r>
        <r>
          <rPr>
            <b/>
            <sz val="9"/>
            <color indexed="81"/>
            <rFont val="Tahoma"/>
            <family val="2"/>
          </rPr>
          <t xml:space="preserve"> Antecedentes del usuario APS / Pestaña "Identificacion"  Item  Alertas Adm: 
"Programa SENAME - Ambulatorios"
ó
"Programa SENAME - Residenciales"
ó
"Programa SENAME - CIP/CRC"
Y</t>
        </r>
        <r>
          <rPr>
            <sz val="9"/>
            <color indexed="81"/>
            <rFont val="Tahoma"/>
            <family val="2"/>
          </rPr>
          <t xml:space="preserve">
En el Formulario Clinico </t>
        </r>
        <r>
          <rPr>
            <b/>
            <sz val="9"/>
            <color indexed="81"/>
            <rFont val="Tahoma"/>
            <family val="2"/>
          </rPr>
          <t xml:space="preserve">"Ficha Salud Integral Asolescente (Clap Modificada)" </t>
        </r>
        <r>
          <rPr>
            <sz val="9"/>
            <color indexed="81"/>
            <rFont val="Tahoma"/>
            <family val="2"/>
          </rPr>
          <t xml:space="preserve"> en el campo </t>
        </r>
        <r>
          <rPr>
            <b/>
            <sz val="9"/>
            <color indexed="81"/>
            <rFont val="Tahoma"/>
            <family val="2"/>
          </rPr>
          <t xml:space="preserve">"Deteccion de Riesgo" </t>
        </r>
        <r>
          <rPr>
            <sz val="9"/>
            <color indexed="81"/>
            <rFont val="Tahoma"/>
            <family val="2"/>
          </rPr>
          <t xml:space="preserve">tengo </t>
        </r>
        <r>
          <rPr>
            <b/>
            <sz val="9"/>
            <color indexed="81"/>
            <rFont val="Tahoma"/>
            <family val="2"/>
          </rPr>
          <t>un valor registrado</t>
        </r>
      </text>
    </comment>
    <comment ref="A23" authorId="0" shapeId="0" xr:uid="{81FE0A48-39CE-4673-87E2-CFF595745D38}">
      <text>
        <r>
          <rPr>
            <sz val="9"/>
            <color indexed="81"/>
            <rFont val="Tahoma"/>
            <family val="2"/>
          </rPr>
          <t xml:space="preserve">Se contabilizara a los pacientes que tengan en </t>
        </r>
        <r>
          <rPr>
            <b/>
            <sz val="9"/>
            <color indexed="81"/>
            <rFont val="Tahoma"/>
            <family val="2"/>
          </rPr>
          <t>Antecedentes del usuario APS / Pestaña "Identificacion"  Item  Alertas Adm: 
"Programa SENAME - Ambulatorios"
ó
"Programa SENAME - Residenciales"
ó
"Programa SENAME - CIP/CRC"
Y</t>
        </r>
        <r>
          <rPr>
            <sz val="9"/>
            <color indexed="81"/>
            <rFont val="Tahoma"/>
            <family val="2"/>
          </rPr>
          <t xml:space="preserve">
En Módulo de Box/Pacientes citados, en </t>
        </r>
        <r>
          <rPr>
            <b/>
            <sz val="9"/>
            <color indexed="81"/>
            <rFont val="Tahoma"/>
            <family val="2"/>
          </rPr>
          <t>Item "Diagnostico" se registre uno o mas de acuerdo a la clasificacion CIE - 10 correspondiente a Salud Mental.</t>
        </r>
        <r>
          <rPr>
            <sz val="9"/>
            <color indexed="81"/>
            <rFont val="Tahoma"/>
            <family val="2"/>
          </rPr>
          <t xml:space="preserve">
</t>
        </r>
        <r>
          <rPr>
            <b/>
            <u/>
            <sz val="9"/>
            <color indexed="81"/>
            <rFont val="Tahoma"/>
            <family val="2"/>
          </rPr>
          <t xml:space="preserve">*Ver pestaña Diag. CIE 10 - Salud Mental.- </t>
        </r>
        <r>
          <rPr>
            <sz val="9"/>
            <color indexed="81"/>
            <rFont val="Tahoma"/>
            <family val="2"/>
          </rPr>
          <t xml:space="preserve">
</t>
        </r>
      </text>
    </comment>
    <comment ref="A24" authorId="0" shapeId="0" xr:uid="{0B114F5D-BF22-4279-BCD3-81EADF2BAEE1}">
      <text>
        <r>
          <rPr>
            <sz val="9"/>
            <color indexed="81"/>
            <rFont val="Tahoma"/>
            <family val="2"/>
          </rPr>
          <t xml:space="preserve">Se contabilizara a los pacientes que tengan en </t>
        </r>
        <r>
          <rPr>
            <b/>
            <sz val="9"/>
            <color indexed="81"/>
            <rFont val="Tahoma"/>
            <family val="2"/>
          </rPr>
          <t>Antecedentes del usuario APS / Pestaña "Identificacion"  Item  Alertas Adm: 
"Programa SENAME - Ambulatorios"
ó
"Programa SENAME - Residenciales"
ó
"Programa SENAME - CIP/CRC"
Y</t>
        </r>
        <r>
          <rPr>
            <sz val="9"/>
            <color indexed="81"/>
            <rFont val="Tahoma"/>
            <family val="2"/>
          </rPr>
          <t xml:space="preserve">
Se registre la Actividad:  "</t>
        </r>
        <r>
          <rPr>
            <b/>
            <sz val="9"/>
            <color indexed="81"/>
            <rFont val="Tahoma"/>
            <family val="2"/>
          </rPr>
          <t>Programa de acompañamiento Psicosocial"</t>
        </r>
        <r>
          <rPr>
            <sz val="9"/>
            <color indexed="81"/>
            <rFont val="Tahoma"/>
            <family val="2"/>
          </rPr>
          <t xml:space="preserve">
</t>
        </r>
      </text>
    </comment>
    <comment ref="Q26" authorId="0" shapeId="0" xr:uid="{976776D3-9917-4687-BB48-4F92A973D47D}">
      <text>
        <r>
          <rPr>
            <sz val="9"/>
            <color indexed="81"/>
            <rFont val="Tahoma"/>
            <family val="2"/>
          </rPr>
          <t xml:space="preserve">Se contabilizara a los pacientes que tengan en </t>
        </r>
        <r>
          <rPr>
            <b/>
            <sz val="9"/>
            <color indexed="81"/>
            <rFont val="Tahoma"/>
            <family val="2"/>
          </rPr>
          <t xml:space="preserve"> Antecedentes del usuario APS / Pestaña "Identificacion"  Item  Alertas Adm.  "MIGRANTES" 
Y
</t>
        </r>
        <r>
          <rPr>
            <b/>
            <sz val="9"/>
            <color indexed="81"/>
            <rFont val="Tahoma"/>
            <family val="2"/>
          </rPr>
          <t>"Programa SENAME - Ambulatorios"
ó
"Programa SENAME - Residenciales"
ó
"Programa SENAME - CIP/CRC"</t>
        </r>
        <r>
          <rPr>
            <sz val="9"/>
            <color indexed="81"/>
            <rFont val="Tahoma"/>
            <family val="2"/>
          </rPr>
          <t xml:space="preserve">
</t>
        </r>
      </text>
    </comment>
    <comment ref="R26" authorId="0" shapeId="0" xr:uid="{5D07DD1F-BFC3-4FAA-A88D-BD5F4778CABB}">
      <text>
        <r>
          <rPr>
            <sz val="9"/>
            <color indexed="81"/>
            <rFont val="Tahoma"/>
            <family val="2"/>
          </rPr>
          <t xml:space="preserve">Este dato aparecerá luego que en el Modulo de </t>
        </r>
        <r>
          <rPr>
            <b/>
            <sz val="9"/>
            <color indexed="81"/>
            <rFont val="Tahoma"/>
            <family val="2"/>
          </rPr>
          <t>Admision</t>
        </r>
        <r>
          <rPr>
            <sz val="9"/>
            <color indexed="81"/>
            <rFont val="Tahoma"/>
            <family val="2"/>
          </rPr>
          <t xml:space="preserve"> el paciente indique un </t>
        </r>
        <r>
          <rPr>
            <b/>
            <sz val="9"/>
            <color indexed="81"/>
            <rFont val="Tahoma"/>
            <family val="2"/>
          </rPr>
          <t>Pueblo Originario</t>
        </r>
        <r>
          <rPr>
            <sz val="9"/>
            <color indexed="81"/>
            <rFont val="Tahoma"/>
            <family val="2"/>
          </rPr>
          <t xml:space="preserve">
</t>
        </r>
      </text>
    </comment>
    <comment ref="A30" authorId="0" shapeId="0" xr:uid="{6BDA1D21-169D-4674-8438-E930E301C977}">
      <text>
        <r>
          <rPr>
            <sz val="9"/>
            <color indexed="81"/>
            <rFont val="Tahoma"/>
            <family val="2"/>
          </rPr>
          <t xml:space="preserve">Se contabilizara a los pacientes que tengan en </t>
        </r>
        <r>
          <rPr>
            <b/>
            <sz val="9"/>
            <color indexed="81"/>
            <rFont val="Tahoma"/>
            <family val="2"/>
          </rPr>
          <t>Antecedentes del usuario</t>
        </r>
        <r>
          <rPr>
            <sz val="9"/>
            <color indexed="81"/>
            <rFont val="Tahoma"/>
            <family val="2"/>
          </rPr>
          <t xml:space="preserve"> </t>
        </r>
        <r>
          <rPr>
            <b/>
            <sz val="9"/>
            <color indexed="81"/>
            <rFont val="Tahoma"/>
            <family val="2"/>
          </rPr>
          <t>APS / Pestaña "Identificacion"  Item  Alertas Adm: 
"Programa SENAME - Ambulatorios"</t>
        </r>
        <r>
          <rPr>
            <sz val="9"/>
            <color indexed="81"/>
            <rFont val="Tahoma"/>
            <family val="2"/>
          </rPr>
          <t xml:space="preserve">
Y
En Módulo de Box/Pacientes citados, en Item </t>
        </r>
        <r>
          <rPr>
            <b/>
            <sz val="9"/>
            <color indexed="81"/>
            <rFont val="Tahoma"/>
            <family val="2"/>
          </rPr>
          <t>"Diagnostico"</t>
        </r>
        <r>
          <rPr>
            <sz val="9"/>
            <color indexed="81"/>
            <rFont val="Tahoma"/>
            <family val="2"/>
          </rPr>
          <t xml:space="preserve"> se registre uno o mas de acuerdo a la clasificacion CIE - 10 correspondiente a Salud Mental.
*Ver pestaña Diag. CIE 10 - Salud Mental.- 
</t>
        </r>
      </text>
    </comment>
    <comment ref="A31" authorId="0" shapeId="0" xr:uid="{CA5AA1E2-F1A5-4B1B-859E-E2930432873A}">
      <text>
        <r>
          <rPr>
            <sz val="9"/>
            <color indexed="81"/>
            <rFont val="Tahoma"/>
            <family val="2"/>
          </rPr>
          <t>Se contabilizara a los pacientes que tengan en</t>
        </r>
        <r>
          <rPr>
            <b/>
            <sz val="9"/>
            <color indexed="81"/>
            <rFont val="Tahoma"/>
            <family val="2"/>
          </rPr>
          <t xml:space="preserve"> Antecedentes del usuario APS / Pestaña "Identificacion"  Item  Alertas Adm: 
"Programa SENAME - Residenciales"
</t>
        </r>
        <r>
          <rPr>
            <sz val="9"/>
            <color indexed="81"/>
            <rFont val="Tahoma"/>
            <family val="2"/>
          </rPr>
          <t>Y
En Módulo de Box/Pacientes citados, en Item "</t>
        </r>
        <r>
          <rPr>
            <b/>
            <sz val="9"/>
            <color indexed="81"/>
            <rFont val="Tahoma"/>
            <family val="2"/>
          </rPr>
          <t>Diagnostico</t>
        </r>
        <r>
          <rPr>
            <sz val="9"/>
            <color indexed="81"/>
            <rFont val="Tahoma"/>
            <family val="2"/>
          </rPr>
          <t xml:space="preserve">" se registre uno o mas de acuerdo a la clasificacion CIE - 10 correspondiente a Salud Mental.
*Ver pestaña Diag. CIE 10 - Salud Mental.- 
</t>
        </r>
      </text>
    </comment>
    <comment ref="A32" authorId="0" shapeId="0" xr:uid="{BA41739B-728F-4924-95C6-85E7FAEA9244}">
      <text>
        <r>
          <rPr>
            <sz val="9"/>
            <color indexed="81"/>
            <rFont val="Tahoma"/>
            <family val="2"/>
          </rPr>
          <t>Se contabilizara a los pacientes que tengan en</t>
        </r>
        <r>
          <rPr>
            <b/>
            <sz val="9"/>
            <color indexed="81"/>
            <rFont val="Tahoma"/>
            <family val="2"/>
          </rPr>
          <t xml:space="preserve"> Antecedentes del usuario APS / Pestaña "Identificacion"  Item  Alertas Adm: 
Programa SENAME - CIP/CRC"</t>
        </r>
        <r>
          <rPr>
            <sz val="9"/>
            <color indexed="81"/>
            <rFont val="Tahoma"/>
            <family val="2"/>
          </rPr>
          <t xml:space="preserve">
Y
En Módulo de Box/Pacientes citados, en Item </t>
        </r>
        <r>
          <rPr>
            <b/>
            <sz val="9"/>
            <color indexed="81"/>
            <rFont val="Tahoma"/>
            <family val="2"/>
          </rPr>
          <t>"Diagnostico"</t>
        </r>
        <r>
          <rPr>
            <sz val="9"/>
            <color indexed="81"/>
            <rFont val="Tahoma"/>
            <family val="2"/>
          </rPr>
          <t xml:space="preserve"> se registre uno o mas de acuerdo a la clasificacion CIE - 10 correspondiente a Salud Mental.
*Ver pestaña Diag. CIE 10 - Salud Mental.-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fmenares</author>
    <author>Andres Fuenzalida</author>
    <author>-</author>
    <author>Ines Kohnenkamp</author>
  </authors>
  <commentList>
    <comment ref="AH8" authorId="0" shapeId="0" xr:uid="{00000000-0006-0000-0100-000001000000}">
      <text>
        <r>
          <rPr>
            <sz val="9"/>
            <color indexed="81"/>
            <rFont val="Tahoma"/>
            <family val="2"/>
          </rPr>
          <t xml:space="preserve">Contabiliza los usuarios en control (segun edad) que en el módulo </t>
        </r>
        <r>
          <rPr>
            <b/>
            <sz val="9"/>
            <color indexed="81"/>
            <rFont val="Tahoma"/>
            <family val="2"/>
          </rPr>
          <t>Admisión - Inscripción</t>
        </r>
        <r>
          <rPr>
            <sz val="9"/>
            <color indexed="81"/>
            <rFont val="Tahoma"/>
            <family val="2"/>
          </rPr>
          <t xml:space="preserve"> indique algún pueblo originario.</t>
        </r>
      </text>
    </comment>
    <comment ref="AJ8" authorId="0" shapeId="0" xr:uid="{00000000-0006-0000-0100-000002000000}">
      <text>
        <r>
          <rPr>
            <sz val="9"/>
            <color indexed="81"/>
            <rFont val="Tahoma"/>
            <family val="2"/>
          </rPr>
          <t xml:space="preserve">Se contabilizara a los pacientes que tengan en  Antecedentes del usuario </t>
        </r>
        <r>
          <rPr>
            <b/>
            <sz val="9"/>
            <color indexed="81"/>
            <rFont val="Tahoma"/>
            <family val="2"/>
          </rPr>
          <t>APS / Pestaña "Identificacion"  Item  Alertas Adm.  "MIGRANTES"</t>
        </r>
      </text>
    </comment>
    <comment ref="A11" authorId="0" shapeId="0" xr:uid="{00000000-0006-0000-0100-000003000000}">
      <text>
        <r>
          <rPr>
            <sz val="9"/>
            <color indexed="81"/>
            <rFont val="Tahoma"/>
            <family val="2"/>
          </rPr>
          <t xml:space="preserve">Corresponde a la población infantil de niños(as) </t>
        </r>
        <r>
          <rPr>
            <b/>
            <sz val="9"/>
            <color indexed="81"/>
            <rFont val="Tahoma"/>
            <family val="2"/>
          </rPr>
          <t>menores de un mes hasta los 59 meses y 29 días</t>
        </r>
        <r>
          <rPr>
            <sz val="9"/>
            <color indexed="81"/>
            <rFont val="Tahoma"/>
            <family val="2"/>
          </rPr>
          <t xml:space="preserve"> que se encuentran bajo control en establecimientos de atención primaria,
</t>
        </r>
        <r>
          <rPr>
            <b/>
            <sz val="9"/>
            <color indexed="81"/>
            <rFont val="Tahoma"/>
            <family val="2"/>
          </rPr>
          <t>Adicionalemnte</t>
        </r>
        <r>
          <rPr>
            <sz val="9"/>
            <color indexed="81"/>
            <rFont val="Tahoma"/>
            <family val="2"/>
          </rPr>
          <t xml:space="preserve"> deben tener un </t>
        </r>
        <r>
          <rPr>
            <b/>
            <sz val="9"/>
            <color indexed="81"/>
            <rFont val="Tahoma"/>
            <family val="2"/>
          </rPr>
          <t>Indicador</t>
        </r>
        <r>
          <rPr>
            <sz val="9"/>
            <color indexed="81"/>
            <rFont val="Tahoma"/>
            <family val="2"/>
          </rPr>
          <t xml:space="preserve"> y </t>
        </r>
        <r>
          <rPr>
            <b/>
            <sz val="9"/>
            <color indexed="81"/>
            <rFont val="Tahoma"/>
            <family val="2"/>
          </rPr>
          <t>Estado Nutricional</t>
        </r>
        <r>
          <rPr>
            <sz val="9"/>
            <color indexed="81"/>
            <rFont val="Tahoma"/>
            <family val="2"/>
          </rPr>
          <t xml:space="preserve"> registrado en el </t>
        </r>
        <r>
          <rPr>
            <b/>
            <sz val="9"/>
            <color indexed="81"/>
            <rFont val="Tahoma"/>
            <family val="2"/>
          </rPr>
          <t xml:space="preserve"> </t>
        </r>
        <r>
          <rPr>
            <sz val="9"/>
            <color indexed="81"/>
            <rFont val="Tahoma"/>
            <family val="2"/>
          </rPr>
          <t>Formulario</t>
        </r>
        <r>
          <rPr>
            <b/>
            <sz val="9"/>
            <color indexed="81"/>
            <rFont val="Tahoma"/>
            <family val="2"/>
          </rPr>
          <t xml:space="preserve"> Control de Crecimiento y Desarrollo (Control Sano)</t>
        </r>
        <r>
          <rPr>
            <sz val="9"/>
            <color indexed="81"/>
            <rFont val="Tahoma"/>
            <family val="2"/>
          </rPr>
          <t xml:space="preserve">
</t>
        </r>
      </text>
    </comment>
    <comment ref="B12" authorId="0" shapeId="0" xr:uid="{00000000-0006-0000-0100-000004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Peso/edad</t>
        </r>
        <r>
          <rPr>
            <sz val="9"/>
            <color indexed="81"/>
            <rFont val="Tahoma"/>
            <family val="2"/>
          </rPr>
          <t xml:space="preserve"> el valor </t>
        </r>
        <r>
          <rPr>
            <b/>
            <sz val="9"/>
            <color indexed="81"/>
            <rFont val="Tahoma"/>
            <family val="2"/>
          </rPr>
          <t xml:space="preserve">mayor o igual a +2DS </t>
        </r>
        <r>
          <rPr>
            <sz val="9"/>
            <color indexed="81"/>
            <rFont val="Tahoma"/>
            <family val="2"/>
          </rPr>
          <t>y  tener registrada la fecha de proximo control.</t>
        </r>
      </text>
    </comment>
    <comment ref="B13" authorId="0" shapeId="0" xr:uid="{00000000-0006-0000-0100-000005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Peso/edad</t>
        </r>
        <r>
          <rPr>
            <sz val="9"/>
            <color indexed="81"/>
            <rFont val="Tahoma"/>
            <family val="2"/>
          </rPr>
          <t xml:space="preserve"> el valor </t>
        </r>
        <r>
          <rPr>
            <b/>
            <sz val="9"/>
            <color indexed="81"/>
            <rFont val="Tahoma"/>
            <family val="2"/>
          </rPr>
          <t>+1DS</t>
        </r>
        <r>
          <rPr>
            <sz val="9"/>
            <color indexed="81"/>
            <rFont val="Tahoma"/>
            <family val="2"/>
          </rPr>
          <t xml:space="preserve"> y  tener registrada la fecha de proximo control.</t>
        </r>
      </text>
    </comment>
    <comment ref="B15" authorId="0" shapeId="0" xr:uid="{00000000-0006-0000-0100-000006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t>
        </r>
        <r>
          <rPr>
            <b/>
            <sz val="9"/>
            <color indexed="81"/>
            <rFont val="Tahoma"/>
            <family val="2"/>
          </rPr>
          <t xml:space="preserve"> 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se registre en el campo</t>
        </r>
        <r>
          <rPr>
            <b/>
            <sz val="9"/>
            <color indexed="81"/>
            <rFont val="Tahoma"/>
            <family val="2"/>
          </rPr>
          <t xml:space="preserve"> Peso/edad</t>
        </r>
        <r>
          <rPr>
            <sz val="9"/>
            <color indexed="81"/>
            <rFont val="Tahoma"/>
            <family val="2"/>
          </rPr>
          <t xml:space="preserve"> el valor </t>
        </r>
        <r>
          <rPr>
            <b/>
            <sz val="9"/>
            <color indexed="81"/>
            <rFont val="Tahoma"/>
            <family val="2"/>
          </rPr>
          <t xml:space="preserve"> -1DS</t>
        </r>
        <r>
          <rPr>
            <sz val="9"/>
            <color indexed="81"/>
            <rFont val="Tahoma"/>
            <family val="2"/>
          </rPr>
          <t xml:space="preserve"> y  tener registrada la fecha de proximo control.</t>
        </r>
      </text>
    </comment>
    <comment ref="B16" authorId="0" shapeId="0" xr:uid="{00000000-0006-0000-0100-000007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Peso/edad</t>
        </r>
        <r>
          <rPr>
            <sz val="9"/>
            <color indexed="81"/>
            <rFont val="Tahoma"/>
            <family val="2"/>
          </rPr>
          <t xml:space="preserve"> el valor </t>
        </r>
        <r>
          <rPr>
            <b/>
            <sz val="9"/>
            <color indexed="81"/>
            <rFont val="Tahoma"/>
            <family val="2"/>
          </rPr>
          <t>menor o igual a</t>
        </r>
        <r>
          <rPr>
            <sz val="9"/>
            <color indexed="81"/>
            <rFont val="Tahoma"/>
            <family val="2"/>
          </rPr>
          <t xml:space="preserve"> </t>
        </r>
        <r>
          <rPr>
            <b/>
            <sz val="9"/>
            <color indexed="81"/>
            <rFont val="Tahoma"/>
            <family val="2"/>
          </rPr>
          <t>-2DS</t>
        </r>
        <r>
          <rPr>
            <sz val="9"/>
            <color indexed="81"/>
            <rFont val="Tahoma"/>
            <family val="2"/>
          </rPr>
          <t xml:space="preserve"> y  tener registrada la fecha de proximo control.</t>
        </r>
      </text>
    </comment>
    <comment ref="B18" authorId="0" shapeId="0" xr:uid="{00000000-0006-0000-0100-000008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Peso/talla</t>
        </r>
        <r>
          <rPr>
            <sz val="9"/>
            <color indexed="81"/>
            <rFont val="Tahoma"/>
            <family val="2"/>
          </rPr>
          <t xml:space="preserve"> un valor </t>
        </r>
        <r>
          <rPr>
            <b/>
            <sz val="9"/>
            <color indexed="81"/>
            <rFont val="Tahoma"/>
            <family val="2"/>
          </rPr>
          <t>Mayor o</t>
        </r>
        <r>
          <rPr>
            <sz val="9"/>
            <color indexed="81"/>
            <rFont val="Tahoma"/>
            <family val="2"/>
          </rPr>
          <t xml:space="preserve"> </t>
        </r>
        <r>
          <rPr>
            <b/>
            <sz val="9"/>
            <color indexed="81"/>
            <rFont val="Tahoma"/>
            <family val="2"/>
          </rPr>
          <t>igual a +2DS</t>
        </r>
        <r>
          <rPr>
            <sz val="9"/>
            <color indexed="81"/>
            <rFont val="Tahoma"/>
            <family val="2"/>
          </rPr>
          <t xml:space="preserve"> y  tener registrada la fecha de proximo control.</t>
        </r>
      </text>
    </comment>
    <comment ref="B19" authorId="0" shapeId="0" xr:uid="{00000000-0006-0000-0100-000009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t>
        </r>
        <r>
          <rPr>
            <b/>
            <sz val="9"/>
            <color indexed="81"/>
            <rFont val="Tahoma"/>
            <family val="2"/>
          </rPr>
          <t>Formulario Control de Crecimiento y Desarrollo (Control Sano)</t>
        </r>
        <r>
          <rPr>
            <sz val="9"/>
            <color indexed="81"/>
            <rFont val="Tahoma"/>
            <family val="2"/>
          </rPr>
          <t>, se registre en el campo</t>
        </r>
        <r>
          <rPr>
            <b/>
            <sz val="9"/>
            <color indexed="81"/>
            <rFont val="Tahoma"/>
            <family val="2"/>
          </rPr>
          <t xml:space="preserve"> Peso/talla </t>
        </r>
        <r>
          <rPr>
            <sz val="9"/>
            <color indexed="81"/>
            <rFont val="Tahoma"/>
            <family val="2"/>
          </rPr>
          <t>un valor igual a</t>
        </r>
        <r>
          <rPr>
            <b/>
            <sz val="9"/>
            <color indexed="81"/>
            <rFont val="Tahoma"/>
            <family val="2"/>
          </rPr>
          <t xml:space="preserve"> +1DS</t>
        </r>
        <r>
          <rPr>
            <sz val="9"/>
            <color indexed="81"/>
            <rFont val="Tahoma"/>
            <family val="2"/>
          </rPr>
          <t xml:space="preserve"> y  tener registrada la fecha de proximo control.</t>
        </r>
      </text>
    </comment>
    <comment ref="B21" authorId="0" shapeId="0" xr:uid="{00000000-0006-0000-0100-00000A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Peso/talla</t>
        </r>
        <r>
          <rPr>
            <sz val="9"/>
            <color indexed="81"/>
            <rFont val="Tahoma"/>
            <family val="2"/>
          </rPr>
          <t xml:space="preserve"> un valor igual a </t>
        </r>
        <r>
          <rPr>
            <b/>
            <sz val="9"/>
            <color indexed="81"/>
            <rFont val="Tahoma"/>
            <family val="2"/>
          </rPr>
          <t>-1DS</t>
        </r>
        <r>
          <rPr>
            <sz val="9"/>
            <color indexed="81"/>
            <rFont val="Tahoma"/>
            <family val="2"/>
          </rPr>
          <t xml:space="preserve"> y  tener registrada la fecha de proximo control.</t>
        </r>
      </text>
    </comment>
    <comment ref="B22" authorId="0" shapeId="0" xr:uid="{00000000-0006-0000-0100-00000B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Peso/Talla</t>
        </r>
        <r>
          <rPr>
            <sz val="9"/>
            <color indexed="81"/>
            <rFont val="Tahoma"/>
            <family val="2"/>
          </rPr>
          <t xml:space="preserve"> un valor </t>
        </r>
        <r>
          <rPr>
            <b/>
            <sz val="9"/>
            <color indexed="81"/>
            <rFont val="Tahoma"/>
            <family val="2"/>
          </rPr>
          <t>menor o igual a -2DS</t>
        </r>
        <r>
          <rPr>
            <sz val="9"/>
            <color indexed="81"/>
            <rFont val="Tahoma"/>
            <family val="2"/>
          </rPr>
          <t xml:space="preserve"> y  tener registrada la fecha de proximo control.
</t>
        </r>
      </text>
    </comment>
    <comment ref="B24" authorId="0" shapeId="0" xr:uid="{00000000-0006-0000-0100-00000C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se registre en el campo</t>
        </r>
        <r>
          <rPr>
            <b/>
            <sz val="9"/>
            <color indexed="81"/>
            <rFont val="Tahoma"/>
            <family val="2"/>
          </rPr>
          <t xml:space="preserve"> Talla/Edad</t>
        </r>
        <r>
          <rPr>
            <sz val="9"/>
            <color indexed="81"/>
            <rFont val="Tahoma"/>
            <family val="2"/>
          </rPr>
          <t xml:space="preserve"> un valor </t>
        </r>
        <r>
          <rPr>
            <b/>
            <sz val="9"/>
            <color indexed="81"/>
            <rFont val="Tahoma"/>
            <family val="2"/>
          </rPr>
          <t>Mayor o igual a +2DS</t>
        </r>
        <r>
          <rPr>
            <sz val="9"/>
            <color indexed="81"/>
            <rFont val="Tahoma"/>
            <family val="2"/>
          </rPr>
          <t xml:space="preserve"> y  tener registrada la fecha de proximo control.</t>
        </r>
      </text>
    </comment>
    <comment ref="B25" authorId="0" shapeId="0" xr:uid="{00000000-0006-0000-0100-00000D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Talla/Edad</t>
        </r>
        <r>
          <rPr>
            <sz val="9"/>
            <color indexed="81"/>
            <rFont val="Tahoma"/>
            <family val="2"/>
          </rPr>
          <t xml:space="preserve"> un valor igual a </t>
        </r>
        <r>
          <rPr>
            <b/>
            <sz val="9"/>
            <color indexed="81"/>
            <rFont val="Tahoma"/>
            <family val="2"/>
          </rPr>
          <t>+1DS</t>
        </r>
        <r>
          <rPr>
            <sz val="9"/>
            <color indexed="81"/>
            <rFont val="Tahoma"/>
            <family val="2"/>
          </rPr>
          <t xml:space="preserve"> y  tener registrada la fecha de proximo control.</t>
        </r>
      </text>
    </comment>
    <comment ref="B27" authorId="0" shapeId="0" xr:uid="{00000000-0006-0000-0100-00000E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Talla/Edad</t>
        </r>
        <r>
          <rPr>
            <sz val="9"/>
            <color indexed="81"/>
            <rFont val="Tahoma"/>
            <family val="2"/>
          </rPr>
          <t xml:space="preserve"> un valor igual a </t>
        </r>
        <r>
          <rPr>
            <b/>
            <sz val="9"/>
            <color indexed="81"/>
            <rFont val="Tahoma"/>
            <family val="2"/>
          </rPr>
          <t>-1DS</t>
        </r>
        <r>
          <rPr>
            <sz val="9"/>
            <color indexed="81"/>
            <rFont val="Tahoma"/>
            <family val="2"/>
          </rPr>
          <t xml:space="preserve"> y  tener registrada la fecha de proximo control.</t>
        </r>
      </text>
    </comment>
    <comment ref="B28" authorId="0" shapeId="0" xr:uid="{00000000-0006-0000-0100-00000F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Talla/Edad</t>
        </r>
        <r>
          <rPr>
            <sz val="9"/>
            <color indexed="81"/>
            <rFont val="Tahoma"/>
            <family val="2"/>
          </rPr>
          <t xml:space="preserve"> el valor </t>
        </r>
        <r>
          <rPr>
            <b/>
            <sz val="9"/>
            <color indexed="81"/>
            <rFont val="Tahoma"/>
            <family val="2"/>
          </rPr>
          <t>menor o igual a -2DS</t>
        </r>
        <r>
          <rPr>
            <sz val="9"/>
            <color indexed="81"/>
            <rFont val="Tahoma"/>
            <family val="2"/>
          </rPr>
          <t xml:space="preserve"> y  tener registrada la fecha de proximo control.</t>
        </r>
      </text>
    </comment>
    <comment ref="B30" authorId="0" shapeId="0" xr:uid="{00000000-0006-0000-0100-000010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t>
        </r>
        <r>
          <rPr>
            <sz val="9"/>
            <color indexed="81"/>
            <rFont val="Tahoma"/>
            <family val="2"/>
          </rPr>
          <t xml:space="preserve">n,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Talla/Edad</t>
        </r>
        <r>
          <rPr>
            <sz val="9"/>
            <color indexed="81"/>
            <rFont val="Tahoma"/>
            <family val="2"/>
          </rPr>
          <t xml:space="preserve"> el valor </t>
        </r>
        <r>
          <rPr>
            <b/>
            <sz val="9"/>
            <color indexed="81"/>
            <rFont val="Tahoma"/>
            <family val="2"/>
          </rPr>
          <t>Promedio (-0,9A+0,9)</t>
        </r>
        <r>
          <rPr>
            <sz val="9"/>
            <color indexed="81"/>
            <rFont val="Tahoma"/>
            <family val="2"/>
          </rPr>
          <t xml:space="preserve"> y  tener registrada la fecha de proximo control.
</t>
        </r>
      </text>
    </comment>
    <comment ref="B31" authorId="0" shapeId="0" xr:uid="{00000000-0006-0000-0100-000011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t>
        </r>
        <r>
          <rPr>
            <b/>
            <sz val="9"/>
            <color indexed="81"/>
            <rFont val="Tahoma"/>
            <family val="2"/>
          </rPr>
          <t xml:space="preserve"> Agregar Documentos a una atención,</t>
        </r>
        <r>
          <rPr>
            <sz val="9"/>
            <color indexed="81"/>
            <rFont val="Tahoma"/>
            <family val="2"/>
          </rPr>
          <t xml:space="preserve"> en el Formulario</t>
        </r>
        <r>
          <rPr>
            <b/>
            <sz val="9"/>
            <color indexed="81"/>
            <rFont val="Tahoma"/>
            <family val="2"/>
          </rPr>
          <t xml:space="preserve"> Control de Crecimiento y Desarrollo (Control Sano)</t>
        </r>
        <r>
          <rPr>
            <sz val="9"/>
            <color indexed="81"/>
            <rFont val="Tahoma"/>
            <family val="2"/>
          </rPr>
          <t xml:space="preserve">, se registre en el campo </t>
        </r>
        <r>
          <rPr>
            <b/>
            <sz val="9"/>
            <color indexed="81"/>
            <rFont val="Tahoma"/>
            <family val="2"/>
          </rPr>
          <t xml:space="preserve"> Estado Nutricional</t>
        </r>
        <r>
          <rPr>
            <sz val="9"/>
            <color indexed="81"/>
            <rFont val="Tahoma"/>
            <family val="2"/>
          </rPr>
          <t xml:space="preserve">  el valor</t>
        </r>
        <r>
          <rPr>
            <b/>
            <sz val="9"/>
            <color indexed="81"/>
            <rFont val="Tahoma"/>
            <family val="2"/>
          </rPr>
          <t xml:space="preserve"> Riesgo Desnutrir</t>
        </r>
      </text>
    </comment>
    <comment ref="B32" authorId="0" shapeId="0" xr:uid="{00000000-0006-0000-0100-000012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Estado Nutricional  el valor </t>
        </r>
        <r>
          <rPr>
            <b/>
            <sz val="9"/>
            <color indexed="81"/>
            <rFont val="Tahoma"/>
            <family val="2"/>
          </rPr>
          <t>Desnutrición</t>
        </r>
        <r>
          <rPr>
            <sz val="9"/>
            <color indexed="81"/>
            <rFont val="Tahoma"/>
            <family val="2"/>
          </rPr>
          <t xml:space="preserve">
</t>
        </r>
      </text>
    </comment>
    <comment ref="B33" authorId="0" shapeId="0" xr:uid="{00000000-0006-0000-0100-000013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Estado Nutricional</t>
        </r>
        <r>
          <rPr>
            <sz val="9"/>
            <color indexed="81"/>
            <rFont val="Tahoma"/>
            <family val="2"/>
          </rPr>
          <t xml:space="preserve">  el valor </t>
        </r>
        <r>
          <rPr>
            <b/>
            <sz val="9"/>
            <color indexed="81"/>
            <rFont val="Tahoma"/>
            <family val="2"/>
          </rPr>
          <t>Sobrepeso</t>
        </r>
      </text>
    </comment>
    <comment ref="B34" authorId="0" shapeId="0" xr:uid="{00000000-0006-0000-0100-000014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Estado Nutricional</t>
        </r>
        <r>
          <rPr>
            <sz val="9"/>
            <color indexed="81"/>
            <rFont val="Tahoma"/>
            <family val="2"/>
          </rPr>
          <t xml:space="preserve">  el valor </t>
        </r>
        <r>
          <rPr>
            <b/>
            <sz val="9"/>
            <color indexed="81"/>
            <rFont val="Tahoma"/>
            <family val="2"/>
          </rPr>
          <t>Obesidad</t>
        </r>
      </text>
    </comment>
    <comment ref="B35" authorId="0" shapeId="0" xr:uid="{00000000-0006-0000-0100-000016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Estado Nutricional</t>
        </r>
        <r>
          <rPr>
            <sz val="9"/>
            <color indexed="81"/>
            <rFont val="Tahoma"/>
            <family val="2"/>
          </rPr>
          <t xml:space="preserve">  el valor </t>
        </r>
        <r>
          <rPr>
            <b/>
            <sz val="9"/>
            <color indexed="81"/>
            <rFont val="Tahoma"/>
            <family val="2"/>
          </rPr>
          <t>Normal.</t>
        </r>
      </text>
    </comment>
    <comment ref="B37" authorId="0" shapeId="0" xr:uid="{00000000-0006-0000-0100-000017000000}">
      <text>
        <r>
          <rPr>
            <sz val="9"/>
            <color indexed="81"/>
            <rFont val="Tahoma"/>
            <family val="2"/>
          </rPr>
          <t xml:space="preserve">Se considera como Población Bajo Control a aquellos que cumplan con las sgtes. condiciones:
</t>
        </r>
        <r>
          <rPr>
            <b/>
            <sz val="9"/>
            <color indexed="81"/>
            <rFont val="Tahoma"/>
            <family val="2"/>
          </rPr>
          <t xml:space="preserve">
Registrada la atención en el Módulo BOX - Pacientes Citados o en Agregar Documentos a una atención,</t>
        </r>
        <r>
          <rPr>
            <sz val="9"/>
            <color indexed="81"/>
            <rFont val="Tahoma"/>
            <family val="2"/>
          </rPr>
          <t xml:space="preserve"> en el Formulario</t>
        </r>
        <r>
          <rPr>
            <b/>
            <sz val="9"/>
            <color indexed="81"/>
            <rFont val="Tahoma"/>
            <family val="2"/>
          </rPr>
          <t xml:space="preserve"> Control de Crecimiento y Desarrollo (Control Sano),</t>
        </r>
        <r>
          <rPr>
            <sz val="9"/>
            <color indexed="81"/>
            <rFont val="Tahoma"/>
            <family val="2"/>
          </rPr>
          <t xml:space="preserve"> se registre en el campo</t>
        </r>
        <r>
          <rPr>
            <b/>
            <sz val="9"/>
            <color indexed="81"/>
            <rFont val="Tahoma"/>
            <family val="2"/>
          </rPr>
          <t xml:space="preserve">  Estado Nutricional  </t>
        </r>
        <r>
          <rPr>
            <sz val="9"/>
            <color indexed="81"/>
            <rFont val="Tahoma"/>
            <family val="2"/>
          </rPr>
          <t>el valor</t>
        </r>
        <r>
          <rPr>
            <b/>
            <sz val="9"/>
            <color indexed="81"/>
            <rFont val="Tahoma"/>
            <family val="2"/>
          </rPr>
          <t xml:space="preserve"> Desnutrición Secundaria
</t>
        </r>
        <r>
          <rPr>
            <sz val="9"/>
            <color indexed="81"/>
            <rFont val="Tahoma"/>
            <family val="2"/>
          </rPr>
          <t xml:space="preserve">
</t>
        </r>
      </text>
    </comment>
    <comment ref="A40" authorId="1" shapeId="0" xr:uid="{00000000-0006-0000-0100-000018000000}">
      <text>
        <r>
          <rPr>
            <sz val="9"/>
            <color indexed="81"/>
            <rFont val="Tahoma"/>
            <family val="2"/>
          </rPr>
          <t>Corresponde a la población infantil de niños(as) menores de entre 60 meses y 9 años 11 meses de vida y que han sido evaluados según su estado nutricional, de acuerdo a la norma vigente y los indicadores peso/edad, peso/talla, talla/edad (menores de 59 meses), IMC/edad (en mayores de 5 años), perímetro de cintura/edad (mayores de 5 años).</t>
        </r>
      </text>
    </comment>
    <comment ref="J41" authorId="0" shapeId="0" xr:uid="{00000000-0006-0000-0100-000019000000}">
      <text>
        <r>
          <rPr>
            <sz val="9"/>
            <color indexed="81"/>
            <rFont val="Tahoma"/>
            <family val="2"/>
          </rPr>
          <t xml:space="preserve">Contabiliza los usuarios en control (segun edad) que en el módulo </t>
        </r>
        <r>
          <rPr>
            <b/>
            <sz val="9"/>
            <color indexed="81"/>
            <rFont val="Tahoma"/>
            <family val="2"/>
          </rPr>
          <t>Admisión - Inscripción</t>
        </r>
        <r>
          <rPr>
            <sz val="9"/>
            <color indexed="81"/>
            <rFont val="Tahoma"/>
            <family val="2"/>
          </rPr>
          <t xml:space="preserve"> indique algún pueblo originario.</t>
        </r>
      </text>
    </comment>
    <comment ref="L41" authorId="0" shapeId="0" xr:uid="{00000000-0006-0000-0100-00001A000000}">
      <text>
        <r>
          <rPr>
            <sz val="9"/>
            <color indexed="81"/>
            <rFont val="Tahoma"/>
            <family val="2"/>
          </rPr>
          <t xml:space="preserve">Se contabilizara a los pacientes que tengan en  Antecedentes del usuario </t>
        </r>
        <r>
          <rPr>
            <b/>
            <sz val="9"/>
            <color indexed="81"/>
            <rFont val="Tahoma"/>
            <family val="2"/>
          </rPr>
          <t>APS / Pestaña "Identificacion"  Item  Alertas Adm.  "MIGRANTES"</t>
        </r>
      </text>
    </comment>
    <comment ref="A43" authorId="0" shapeId="0" xr:uid="{00000000-0006-0000-0100-00001B000000}">
      <text>
        <r>
          <rPr>
            <sz val="9"/>
            <color indexed="81"/>
            <rFont val="Tahoma"/>
            <family val="2"/>
          </rPr>
          <t>Corresponde a la población infantil de niños(as) desde</t>
        </r>
        <r>
          <rPr>
            <b/>
            <sz val="9"/>
            <color indexed="81"/>
            <rFont val="Tahoma"/>
            <family val="2"/>
          </rPr>
          <t xml:space="preserve"> 60 meses hasta los 9 años 11 meses y 29 días</t>
        </r>
        <r>
          <rPr>
            <sz val="9"/>
            <color indexed="81"/>
            <rFont val="Tahoma"/>
            <family val="2"/>
          </rPr>
          <t xml:space="preserve"> que se encuentran bajo control en establecimientos de atención primaria,
</t>
        </r>
        <r>
          <rPr>
            <b/>
            <sz val="9"/>
            <color indexed="81"/>
            <rFont val="Tahoma"/>
            <family val="2"/>
          </rPr>
          <t>Adicionalemnte</t>
        </r>
        <r>
          <rPr>
            <sz val="9"/>
            <color indexed="81"/>
            <rFont val="Tahoma"/>
            <family val="2"/>
          </rPr>
          <t xml:space="preserve"> deben tener un </t>
        </r>
        <r>
          <rPr>
            <b/>
            <sz val="9"/>
            <color indexed="81"/>
            <rFont val="Tahoma"/>
            <family val="2"/>
          </rPr>
          <t xml:space="preserve">Indicador y Estado Nutricional </t>
        </r>
        <r>
          <rPr>
            <sz val="9"/>
            <color indexed="81"/>
            <rFont val="Tahoma"/>
            <family val="2"/>
          </rPr>
          <t xml:space="preserve">registrado en el  Formulario </t>
        </r>
        <r>
          <rPr>
            <b/>
            <sz val="9"/>
            <color indexed="81"/>
            <rFont val="Tahoma"/>
            <family val="2"/>
          </rPr>
          <t>Control de Crecimiento y Desarrollo (Control Sano)</t>
        </r>
        <r>
          <rPr>
            <sz val="9"/>
            <color indexed="81"/>
            <rFont val="Tahoma"/>
            <family val="2"/>
          </rPr>
          <t xml:space="preserve">
</t>
        </r>
      </text>
    </comment>
    <comment ref="B44" authorId="2" shapeId="0" xr:uid="{00000000-0006-0000-0100-00001C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IMC/edad</t>
        </r>
        <r>
          <rPr>
            <sz val="9"/>
            <color indexed="81"/>
            <rFont val="Tahoma"/>
            <family val="2"/>
          </rPr>
          <t xml:space="preserve"> el valor </t>
        </r>
        <r>
          <rPr>
            <b/>
            <sz val="9"/>
            <color indexed="81"/>
            <rFont val="Tahoma"/>
            <family val="2"/>
          </rPr>
          <t>+ 3 D.S. (&gt;= 3 )</t>
        </r>
        <r>
          <rPr>
            <sz val="9"/>
            <color indexed="81"/>
            <rFont val="Tahoma"/>
            <family val="2"/>
          </rPr>
          <t xml:space="preserve"> y  tener registrada la fecha de proximo control.
 </t>
        </r>
      </text>
    </comment>
    <comment ref="B45" authorId="2" shapeId="0" xr:uid="{00000000-0006-0000-0100-00001D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 xml:space="preserve">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se registre en el campo</t>
        </r>
        <r>
          <rPr>
            <b/>
            <sz val="9"/>
            <color indexed="81"/>
            <rFont val="Tahoma"/>
            <family val="2"/>
          </rPr>
          <t xml:space="preserve"> IMC/edad</t>
        </r>
        <r>
          <rPr>
            <sz val="9"/>
            <color indexed="81"/>
            <rFont val="Tahoma"/>
            <family val="2"/>
          </rPr>
          <t xml:space="preserve"> el valor </t>
        </r>
        <r>
          <rPr>
            <b/>
            <sz val="9"/>
            <color indexed="81"/>
            <rFont val="Tahoma"/>
            <family val="2"/>
          </rPr>
          <t>+ 2 D.S. (&gt;= +2.0 a +2.9)</t>
        </r>
        <r>
          <rPr>
            <sz val="9"/>
            <color indexed="81"/>
            <rFont val="Tahoma"/>
            <family val="2"/>
          </rPr>
          <t xml:space="preserve"> y  tener registrada la fecha de próximo control.
</t>
        </r>
      </text>
    </comment>
    <comment ref="B46" authorId="2" shapeId="0" xr:uid="{00000000-0006-0000-0100-00001E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IMC/edad</t>
        </r>
        <r>
          <rPr>
            <sz val="9"/>
            <color indexed="81"/>
            <rFont val="Tahoma"/>
            <family val="2"/>
          </rPr>
          <t xml:space="preserve"> el valor </t>
        </r>
        <r>
          <rPr>
            <b/>
            <sz val="9"/>
            <color indexed="81"/>
            <rFont val="Tahoma"/>
            <family val="2"/>
          </rPr>
          <t>+ 1 D.S. (&gt;= +1.0 a +1.9)</t>
        </r>
        <r>
          <rPr>
            <sz val="9"/>
            <color indexed="81"/>
            <rFont val="Tahoma"/>
            <family val="2"/>
          </rPr>
          <t xml:space="preserve"> y tener registrada la fecha de próximo control.
</t>
        </r>
      </text>
    </comment>
    <comment ref="B48" authorId="2" shapeId="0" xr:uid="{00000000-0006-0000-0100-00001F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 xml:space="preserve">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en el campo </t>
        </r>
        <r>
          <rPr>
            <b/>
            <sz val="9"/>
            <color indexed="81"/>
            <rFont val="Tahoma"/>
            <family val="2"/>
          </rPr>
          <t>IMC/edad</t>
        </r>
        <r>
          <rPr>
            <sz val="9"/>
            <color indexed="81"/>
            <rFont val="Tahoma"/>
            <family val="2"/>
          </rPr>
          <t xml:space="preserve"> el valor </t>
        </r>
        <r>
          <rPr>
            <b/>
            <sz val="9"/>
            <color indexed="81"/>
            <rFont val="Tahoma"/>
            <family val="2"/>
          </rPr>
          <t>- 1 D.S. (&lt;= -1.0 a -1.9)</t>
        </r>
        <r>
          <rPr>
            <sz val="9"/>
            <color indexed="81"/>
            <rFont val="Tahoma"/>
            <family val="2"/>
          </rPr>
          <t xml:space="preserve"> y tener registrada la fecha de próximo control.
</t>
        </r>
      </text>
    </comment>
    <comment ref="B49" authorId="2" shapeId="0" xr:uid="{00000000-0006-0000-0100-000020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en el campo </t>
        </r>
        <r>
          <rPr>
            <b/>
            <sz val="9"/>
            <color indexed="81"/>
            <rFont val="Tahoma"/>
            <family val="2"/>
          </rPr>
          <t>IMC/edad</t>
        </r>
        <r>
          <rPr>
            <sz val="9"/>
            <color indexed="81"/>
            <rFont val="Tahoma"/>
            <family val="2"/>
          </rPr>
          <t xml:space="preserve"> el valor</t>
        </r>
        <r>
          <rPr>
            <b/>
            <sz val="9"/>
            <color indexed="81"/>
            <rFont val="Tahoma"/>
            <family val="2"/>
          </rPr>
          <t xml:space="preserve"> - 2 D.S. (&lt;= -2.0)</t>
        </r>
        <r>
          <rPr>
            <sz val="9"/>
            <color indexed="81"/>
            <rFont val="Tahoma"/>
            <family val="2"/>
          </rPr>
          <t xml:space="preserve"> y tener registrada la fecha de próximo control.
</t>
        </r>
      </text>
    </comment>
    <comment ref="B51" authorId="2" shapeId="0" xr:uid="{00000000-0006-0000-0100-000021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t>
        </r>
        <r>
          <rPr>
            <sz val="9"/>
            <color indexed="81"/>
            <rFont val="Tahoma"/>
            <family val="2"/>
          </rPr>
          <t xml:space="preserve"> a una atención, en el Formulario</t>
        </r>
        <r>
          <rPr>
            <b/>
            <sz val="9"/>
            <color indexed="81"/>
            <rFont val="Tahoma"/>
            <family val="2"/>
          </rPr>
          <t xml:space="preserve"> Control de Crecimiento y Desarrollo (Control Sano)</t>
        </r>
        <r>
          <rPr>
            <sz val="9"/>
            <color indexed="81"/>
            <rFont val="Tahoma"/>
            <family val="2"/>
          </rPr>
          <t>, se registre en el campo</t>
        </r>
        <r>
          <rPr>
            <b/>
            <sz val="9"/>
            <color indexed="81"/>
            <rFont val="Tahoma"/>
            <family val="2"/>
          </rPr>
          <t xml:space="preserve"> IMC/edad</t>
        </r>
        <r>
          <rPr>
            <sz val="9"/>
            <color indexed="81"/>
            <rFont val="Tahoma"/>
            <family val="2"/>
          </rPr>
          <t xml:space="preserve"> el valor </t>
        </r>
        <r>
          <rPr>
            <b/>
            <sz val="9"/>
            <color indexed="81"/>
            <rFont val="Tahoma"/>
            <family val="2"/>
          </rPr>
          <t xml:space="preserve">PROMEDIO (-0,9 A + 0,9) </t>
        </r>
        <r>
          <rPr>
            <sz val="9"/>
            <color indexed="81"/>
            <rFont val="Tahoma"/>
            <family val="2"/>
          </rPr>
          <t xml:space="preserve">y tener registrada la fecha de próximo control.
</t>
        </r>
      </text>
    </comment>
    <comment ref="B52" authorId="0" shapeId="0" xr:uid="{00000000-0006-0000-0100-000022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Talla/edad</t>
        </r>
        <r>
          <rPr>
            <sz val="9"/>
            <color indexed="81"/>
            <rFont val="Tahoma"/>
            <family val="2"/>
          </rPr>
          <t xml:space="preserve"> un valor </t>
        </r>
        <r>
          <rPr>
            <b/>
            <sz val="9"/>
            <color indexed="81"/>
            <rFont val="Tahoma"/>
            <family val="2"/>
          </rPr>
          <t>mayor o igual a +2D</t>
        </r>
        <r>
          <rPr>
            <sz val="9"/>
            <color indexed="81"/>
            <rFont val="Tahoma"/>
            <family val="2"/>
          </rPr>
          <t xml:space="preserve"> y tener registrada la fecha de próximo control.
</t>
        </r>
      </text>
    </comment>
    <comment ref="B53" authorId="0" shapeId="0" xr:uid="{00000000-0006-0000-0100-000023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Talla/edad</t>
        </r>
        <r>
          <rPr>
            <sz val="9"/>
            <color indexed="81"/>
            <rFont val="Tahoma"/>
            <family val="2"/>
          </rPr>
          <t xml:space="preserve"> el valor </t>
        </r>
        <r>
          <rPr>
            <b/>
            <sz val="9"/>
            <color indexed="81"/>
            <rFont val="Tahoma"/>
            <family val="2"/>
          </rPr>
          <t>+1DS</t>
        </r>
        <r>
          <rPr>
            <sz val="9"/>
            <color indexed="81"/>
            <rFont val="Tahoma"/>
            <family val="2"/>
          </rPr>
          <t xml:space="preserve"> y tener registrada la fecha de próximo control.
</t>
        </r>
      </text>
    </comment>
    <comment ref="B55" authorId="0" shapeId="0" xr:uid="{00000000-0006-0000-0100-000024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Talla/edad</t>
        </r>
        <r>
          <rPr>
            <sz val="9"/>
            <color indexed="81"/>
            <rFont val="Tahoma"/>
            <family val="2"/>
          </rPr>
          <t xml:space="preserve"> el valor </t>
        </r>
        <r>
          <rPr>
            <b/>
            <sz val="9"/>
            <color indexed="81"/>
            <rFont val="Tahoma"/>
            <family val="2"/>
          </rPr>
          <t>-1DS</t>
        </r>
        <r>
          <rPr>
            <sz val="9"/>
            <color indexed="81"/>
            <rFont val="Tahoma"/>
            <family val="2"/>
          </rPr>
          <t xml:space="preserve"> y tener registrada la fecha de próximo control.
</t>
        </r>
      </text>
    </comment>
    <comment ref="B56" authorId="0" shapeId="0" xr:uid="{00000000-0006-0000-0100-000025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t>
        </r>
        <r>
          <rPr>
            <b/>
            <sz val="9"/>
            <color indexed="81"/>
            <rFont val="Tahoma"/>
            <family val="2"/>
          </rPr>
          <t xml:space="preserve"> 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en el campo </t>
        </r>
        <r>
          <rPr>
            <b/>
            <sz val="9"/>
            <color indexed="81"/>
            <rFont val="Tahoma"/>
            <family val="2"/>
          </rPr>
          <t>Talla/edad</t>
        </r>
        <r>
          <rPr>
            <sz val="9"/>
            <color indexed="81"/>
            <rFont val="Tahoma"/>
            <family val="2"/>
          </rPr>
          <t xml:space="preserve"> el valor</t>
        </r>
        <r>
          <rPr>
            <b/>
            <sz val="9"/>
            <color indexed="81"/>
            <rFont val="Tahoma"/>
            <family val="2"/>
          </rPr>
          <t xml:space="preserve"> -2DS</t>
        </r>
        <r>
          <rPr>
            <sz val="9"/>
            <color indexed="81"/>
            <rFont val="Tahoma"/>
            <family val="2"/>
          </rPr>
          <t xml:space="preserve"> y tener registrada la fecha de próximo control.
</t>
        </r>
      </text>
    </comment>
    <comment ref="B58" authorId="0" shapeId="0" xr:uid="{00000000-0006-0000-0100-000026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en el campo </t>
        </r>
        <r>
          <rPr>
            <b/>
            <sz val="9"/>
            <color indexed="81"/>
            <rFont val="Tahoma"/>
            <family val="2"/>
          </rPr>
          <t>Talla/edad</t>
        </r>
        <r>
          <rPr>
            <sz val="9"/>
            <color indexed="81"/>
            <rFont val="Tahoma"/>
            <family val="2"/>
          </rPr>
          <t xml:space="preserve"> el valor </t>
        </r>
        <r>
          <rPr>
            <b/>
            <sz val="9"/>
            <color indexed="81"/>
            <rFont val="Tahoma"/>
            <family val="2"/>
          </rPr>
          <t xml:space="preserve">PROMEDIO (-0,9 A + 0,9) </t>
        </r>
        <r>
          <rPr>
            <sz val="9"/>
            <color indexed="81"/>
            <rFont val="Tahoma"/>
            <family val="2"/>
          </rPr>
          <t xml:space="preserve">y tener registrada la fecha de próximo control.
</t>
        </r>
      </text>
    </comment>
    <comment ref="B59" authorId="1" shapeId="0" xr:uid="{00000000-0006-0000-0100-000027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en el campo </t>
        </r>
        <r>
          <rPr>
            <b/>
            <sz val="9"/>
            <color indexed="81"/>
            <rFont val="Tahoma"/>
            <family val="2"/>
          </rPr>
          <t>Perímetro cintura</t>
        </r>
        <r>
          <rPr>
            <sz val="9"/>
            <color indexed="81"/>
            <rFont val="Tahoma"/>
            <family val="2"/>
          </rPr>
          <t xml:space="preserve"> algun valor, adicionalmente en el capo </t>
        </r>
        <r>
          <rPr>
            <b/>
            <sz val="9"/>
            <color indexed="81"/>
            <rFont val="Tahoma"/>
            <family val="2"/>
          </rPr>
          <t>Cintura/eda</t>
        </r>
        <r>
          <rPr>
            <sz val="9"/>
            <color indexed="81"/>
            <rFont val="Tahoma"/>
            <family val="2"/>
          </rPr>
          <t xml:space="preserve">d se registre el valor </t>
        </r>
        <r>
          <rPr>
            <b/>
            <sz val="9"/>
            <color indexed="81"/>
            <rFont val="Tahoma"/>
            <family val="2"/>
          </rPr>
          <t>Normal &lt;p75</t>
        </r>
        <r>
          <rPr>
            <sz val="9"/>
            <color indexed="81"/>
            <rFont val="Tahoma"/>
            <family val="2"/>
          </rPr>
          <t xml:space="preserve"> y tener registrada la fecha de próximo control.
</t>
        </r>
      </text>
    </comment>
    <comment ref="B60" authorId="1" shapeId="0" xr:uid="{00000000-0006-0000-0100-000028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t>
        </r>
        <r>
          <rPr>
            <b/>
            <sz val="9"/>
            <color indexed="81"/>
            <rFont val="Tahoma"/>
            <family val="2"/>
          </rPr>
          <t xml:space="preserve"> Agregar Documentos a una atención, </t>
        </r>
        <r>
          <rPr>
            <sz val="9"/>
            <color indexed="81"/>
            <rFont val="Tahoma"/>
            <family val="2"/>
          </rPr>
          <t xml:space="preserve">en el Formulario </t>
        </r>
        <r>
          <rPr>
            <b/>
            <sz val="9"/>
            <color indexed="81"/>
            <rFont val="Tahoma"/>
            <family val="2"/>
          </rPr>
          <t xml:space="preserve">Control de Crecimiento y Desarrollo (Control Sano), </t>
        </r>
        <r>
          <rPr>
            <sz val="9"/>
            <color indexed="81"/>
            <rFont val="Tahoma"/>
            <family val="2"/>
          </rPr>
          <t>se registre en el campo</t>
        </r>
        <r>
          <rPr>
            <b/>
            <sz val="9"/>
            <color indexed="81"/>
            <rFont val="Tahoma"/>
            <family val="2"/>
          </rPr>
          <t xml:space="preserve"> Perímetro cintura </t>
        </r>
        <r>
          <rPr>
            <sz val="9"/>
            <color indexed="81"/>
            <rFont val="Tahoma"/>
            <family val="2"/>
          </rPr>
          <t>algun valor, adicionalmente en el capo</t>
        </r>
        <r>
          <rPr>
            <b/>
            <sz val="9"/>
            <color indexed="81"/>
            <rFont val="Tahoma"/>
            <family val="2"/>
          </rPr>
          <t xml:space="preserve"> Cintura/edad </t>
        </r>
        <r>
          <rPr>
            <sz val="9"/>
            <color indexed="81"/>
            <rFont val="Tahoma"/>
            <family val="2"/>
          </rPr>
          <t>se registre el valor</t>
        </r>
        <r>
          <rPr>
            <b/>
            <sz val="9"/>
            <color indexed="81"/>
            <rFont val="Tahoma"/>
            <family val="2"/>
          </rPr>
          <t xml:space="preserve"> Riesgo de obesidad abdominal 75&lt;p&lt;90  </t>
        </r>
        <r>
          <rPr>
            <sz val="9"/>
            <color indexed="81"/>
            <rFont val="Tahoma"/>
            <family val="2"/>
          </rPr>
          <t>y tener registrada la fecha de próximo control.</t>
        </r>
      </text>
    </comment>
    <comment ref="B61" authorId="1" shapeId="0" xr:uid="{00000000-0006-0000-0100-000029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se registre en el campo</t>
        </r>
        <r>
          <rPr>
            <b/>
            <sz val="9"/>
            <color indexed="81"/>
            <rFont val="Tahoma"/>
            <family val="2"/>
          </rPr>
          <t xml:space="preserve"> Perímetro cintura</t>
        </r>
        <r>
          <rPr>
            <sz val="9"/>
            <color indexed="81"/>
            <rFont val="Tahoma"/>
            <family val="2"/>
          </rPr>
          <t xml:space="preserve"> algun valor, adicionalmente en el capo </t>
        </r>
        <r>
          <rPr>
            <b/>
            <sz val="9"/>
            <color indexed="81"/>
            <rFont val="Tahoma"/>
            <family val="2"/>
          </rPr>
          <t>Cintura/edad</t>
        </r>
        <r>
          <rPr>
            <sz val="9"/>
            <color indexed="81"/>
            <rFont val="Tahoma"/>
            <family val="2"/>
          </rPr>
          <t xml:space="preserve"> se registre el valor </t>
        </r>
        <r>
          <rPr>
            <b/>
            <sz val="9"/>
            <color indexed="81"/>
            <rFont val="Tahoma"/>
            <family val="2"/>
          </rPr>
          <t>Obesidad abdominal &gt;p90</t>
        </r>
        <r>
          <rPr>
            <sz val="9"/>
            <color indexed="81"/>
            <rFont val="Tahoma"/>
            <family val="2"/>
          </rPr>
          <t xml:space="preserve"> y tener registrada la fecha de próximo control.
</t>
        </r>
      </text>
    </comment>
    <comment ref="B63" authorId="0" shapeId="0" xr:uid="{00000000-0006-0000-0100-00002A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en el campo  </t>
        </r>
        <r>
          <rPr>
            <b/>
            <sz val="9"/>
            <color indexed="81"/>
            <rFont val="Tahoma"/>
            <family val="2"/>
          </rPr>
          <t xml:space="preserve">Estado Nutricional </t>
        </r>
        <r>
          <rPr>
            <sz val="9"/>
            <color indexed="81"/>
            <rFont val="Tahoma"/>
            <family val="2"/>
          </rPr>
          <t xml:space="preserve"> el valor</t>
        </r>
        <r>
          <rPr>
            <b/>
            <sz val="9"/>
            <color indexed="81"/>
            <rFont val="Tahoma"/>
            <family val="2"/>
          </rPr>
          <t xml:space="preserve"> Riesgo Desnutrir</t>
        </r>
      </text>
    </comment>
    <comment ref="B64" authorId="0" shapeId="0" xr:uid="{00000000-0006-0000-0100-00002B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 xml:space="preserve">Estado Nutricional </t>
        </r>
        <r>
          <rPr>
            <sz val="9"/>
            <color indexed="81"/>
            <rFont val="Tahoma"/>
            <family val="2"/>
          </rPr>
          <t xml:space="preserve"> el valor </t>
        </r>
        <r>
          <rPr>
            <b/>
            <sz val="9"/>
            <color indexed="81"/>
            <rFont val="Tahoma"/>
            <family val="2"/>
          </rPr>
          <t>Desnutrición</t>
        </r>
        <r>
          <rPr>
            <sz val="9"/>
            <color indexed="81"/>
            <rFont val="Tahoma"/>
            <family val="2"/>
          </rPr>
          <t xml:space="preserve">
</t>
        </r>
      </text>
    </comment>
    <comment ref="B65" authorId="0" shapeId="0" xr:uid="{00000000-0006-0000-0100-00002C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Estado Nutricional</t>
        </r>
        <r>
          <rPr>
            <sz val="9"/>
            <color indexed="81"/>
            <rFont val="Tahoma"/>
            <family val="2"/>
          </rPr>
          <t xml:space="preserve">  el valor </t>
        </r>
        <r>
          <rPr>
            <b/>
            <sz val="9"/>
            <color indexed="81"/>
            <rFont val="Tahoma"/>
            <family val="2"/>
          </rPr>
          <t>Sobrepeso</t>
        </r>
      </text>
    </comment>
    <comment ref="B66" authorId="0" shapeId="0" xr:uid="{00000000-0006-0000-0100-00002D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en el campo </t>
        </r>
        <r>
          <rPr>
            <b/>
            <sz val="9"/>
            <color indexed="81"/>
            <rFont val="Tahoma"/>
            <family val="2"/>
          </rPr>
          <t xml:space="preserve"> Estado Nutriciona</t>
        </r>
        <r>
          <rPr>
            <sz val="9"/>
            <color indexed="81"/>
            <rFont val="Tahoma"/>
            <family val="2"/>
          </rPr>
          <t xml:space="preserve">l  el valor </t>
        </r>
        <r>
          <rPr>
            <b/>
            <sz val="9"/>
            <color indexed="81"/>
            <rFont val="Tahoma"/>
            <family val="2"/>
          </rPr>
          <t>Obesidad</t>
        </r>
      </text>
    </comment>
    <comment ref="B67" authorId="0" shapeId="0" xr:uid="{00000000-0006-0000-0100-00002E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t>
        </r>
        <r>
          <rPr>
            <b/>
            <sz val="9"/>
            <color indexed="81"/>
            <rFont val="Tahoma"/>
            <family val="2"/>
          </rPr>
          <t>o Control de Crecimiento y Desarrollo (Control Sano)</t>
        </r>
        <r>
          <rPr>
            <sz val="9"/>
            <color indexed="81"/>
            <rFont val="Tahoma"/>
            <family val="2"/>
          </rPr>
          <t xml:space="preserve">, se registre en el campo  </t>
        </r>
        <r>
          <rPr>
            <b/>
            <sz val="9"/>
            <color indexed="81"/>
            <rFont val="Tahoma"/>
            <family val="2"/>
          </rPr>
          <t xml:space="preserve">Estado Nutricional </t>
        </r>
        <r>
          <rPr>
            <sz val="9"/>
            <color indexed="81"/>
            <rFont val="Tahoma"/>
            <family val="2"/>
          </rPr>
          <t xml:space="preserve"> el valor </t>
        </r>
        <r>
          <rPr>
            <b/>
            <sz val="9"/>
            <color indexed="81"/>
            <rFont val="Tahoma"/>
            <family val="2"/>
          </rPr>
          <t>Obeso Severo.</t>
        </r>
      </text>
    </comment>
    <comment ref="B68" authorId="0" shapeId="0" xr:uid="{00000000-0006-0000-0100-00002F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Estado Nutricional</t>
        </r>
        <r>
          <rPr>
            <sz val="9"/>
            <color indexed="81"/>
            <rFont val="Tahoma"/>
            <family val="2"/>
          </rPr>
          <t xml:space="preserve">  el valor </t>
        </r>
        <r>
          <rPr>
            <b/>
            <sz val="9"/>
            <color indexed="81"/>
            <rFont val="Tahoma"/>
            <family val="2"/>
          </rPr>
          <t>Normal.</t>
        </r>
      </text>
    </comment>
    <comment ref="B70" authorId="0" shapeId="0" xr:uid="{00000000-0006-0000-0100-000030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Estado Nutricional</t>
        </r>
        <r>
          <rPr>
            <sz val="9"/>
            <color indexed="81"/>
            <rFont val="Tahoma"/>
            <family val="2"/>
          </rPr>
          <t xml:space="preserve">  el valor </t>
        </r>
        <r>
          <rPr>
            <b/>
            <sz val="9"/>
            <color indexed="81"/>
            <rFont val="Tahoma"/>
            <family val="2"/>
          </rPr>
          <t>Desnutrición Secundaria.</t>
        </r>
      </text>
    </comment>
    <comment ref="C74" authorId="1" shapeId="0" xr:uid="{00000000-0006-0000-0100-000031000000}">
      <text>
        <r>
          <rPr>
            <sz val="9"/>
            <color indexed="81"/>
            <rFont val="Tahoma"/>
            <family val="2"/>
          </rPr>
          <t xml:space="preserve">Corresponde a los niños y niñas menores de 6 años que se encuentran bajo control a los cuales se les ha aplicado:
  </t>
        </r>
        <r>
          <rPr>
            <b/>
            <sz val="9"/>
            <color indexed="81"/>
            <rFont val="Tahoma"/>
            <family val="2"/>
          </rPr>
          <t xml:space="preserve">• Escala de Evaluación del Desarrollo Psicomotor (EEDP) de 1 a 23 meses según norma,
  •Test de Desarrollo Psicomotor (TEPSI) de 2 a 5 años, según norma.
</t>
        </r>
        <r>
          <rPr>
            <sz val="9"/>
            <color indexed="81"/>
            <rFont val="Tahoma"/>
            <family val="2"/>
          </rPr>
          <t xml:space="preserve">
 Ambos integrados al control de salud, obteniendo los siguientes resultados: Normal, Riesgo o Retraso.</t>
        </r>
      </text>
    </comment>
    <comment ref="C75" authorId="0" shapeId="0" xr:uid="{00000000-0006-0000-0100-000032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la fecha del próximo control que debe ser superior o igual a la fecha de corte menos 3 meses, </t>
        </r>
        <r>
          <rPr>
            <b/>
            <sz val="9"/>
            <color indexed="81"/>
            <rFont val="Tahoma"/>
            <family val="2"/>
          </rPr>
          <t>adicionalmente</t>
        </r>
        <r>
          <rPr>
            <sz val="9"/>
            <color indexed="81"/>
            <rFont val="Tahoma"/>
            <family val="2"/>
          </rPr>
          <t xml:space="preserve"> debe tener realizado el formulario </t>
        </r>
        <r>
          <rPr>
            <b/>
            <sz val="9"/>
            <color indexed="81"/>
            <rFont val="Tahoma"/>
            <family val="2"/>
          </rPr>
          <t>Escala de Evaluación del Desarrollo Psicomotor</t>
        </r>
        <r>
          <rPr>
            <sz val="9"/>
            <color indexed="81"/>
            <rFont val="Tahoma"/>
            <family val="2"/>
          </rPr>
          <t xml:space="preserve"> y en el campo </t>
        </r>
        <r>
          <rPr>
            <b/>
            <sz val="9"/>
            <color indexed="81"/>
            <rFont val="Tahoma"/>
            <family val="2"/>
          </rPr>
          <t>Resultado del Desarrollo Psicomotor</t>
        </r>
        <r>
          <rPr>
            <sz val="9"/>
            <color indexed="81"/>
            <rFont val="Tahoma"/>
            <family val="2"/>
          </rPr>
          <t xml:space="preserve"> el valor </t>
        </r>
        <r>
          <rPr>
            <b/>
            <sz val="9"/>
            <color indexed="81"/>
            <rFont val="Tahoma"/>
            <family val="2"/>
          </rPr>
          <t>Riesgo</t>
        </r>
        <r>
          <rPr>
            <sz val="9"/>
            <color indexed="81"/>
            <rFont val="Tahoma"/>
            <family val="2"/>
          </rPr>
          <t xml:space="preserve">
</t>
        </r>
      </text>
    </comment>
    <comment ref="C76" authorId="0" shapeId="0" xr:uid="{00000000-0006-0000-0100-000033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t>
        </r>
        <r>
          <rPr>
            <b/>
            <sz val="9"/>
            <color indexed="81"/>
            <rFont val="Tahoma"/>
            <family val="2"/>
          </rPr>
          <t xml:space="preserve"> 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se registre la fecha del próximo control que debe ser superior o igual a la fecha de corte menos 6 meses,</t>
        </r>
        <r>
          <rPr>
            <b/>
            <sz val="9"/>
            <color indexed="81"/>
            <rFont val="Tahoma"/>
            <family val="2"/>
          </rPr>
          <t xml:space="preserve"> adicionalmente</t>
        </r>
        <r>
          <rPr>
            <sz val="9"/>
            <color indexed="81"/>
            <rFont val="Tahoma"/>
            <family val="2"/>
          </rPr>
          <t xml:space="preserve"> debe tener realizado el formulario </t>
        </r>
        <r>
          <rPr>
            <b/>
            <sz val="9"/>
            <color indexed="81"/>
            <rFont val="Tahoma"/>
            <family val="2"/>
          </rPr>
          <t>Escala de Evaluación del Desarrollo Psicomotor</t>
        </r>
        <r>
          <rPr>
            <sz val="9"/>
            <color indexed="81"/>
            <rFont val="Tahoma"/>
            <family val="2"/>
          </rPr>
          <t xml:space="preserve"> y en el campo</t>
        </r>
        <r>
          <rPr>
            <b/>
            <sz val="9"/>
            <color indexed="81"/>
            <rFont val="Tahoma"/>
            <family val="2"/>
          </rPr>
          <t xml:space="preserve"> Resultado del Desarrollo Psicomotor</t>
        </r>
        <r>
          <rPr>
            <sz val="9"/>
            <color indexed="81"/>
            <rFont val="Tahoma"/>
            <family val="2"/>
          </rPr>
          <t xml:space="preserve"> el valor </t>
        </r>
        <r>
          <rPr>
            <b/>
            <sz val="9"/>
            <color indexed="81"/>
            <rFont val="Tahoma"/>
            <family val="2"/>
          </rPr>
          <t>Riesgo</t>
        </r>
      </text>
    </comment>
    <comment ref="C77" authorId="0" shapeId="0" xr:uid="{00000000-0006-0000-0100-000034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la fecha del próximo control que debe ser superior o igual a la fecha de corte menos 6 meses, </t>
        </r>
        <r>
          <rPr>
            <b/>
            <sz val="9"/>
            <color indexed="81"/>
            <rFont val="Tahoma"/>
            <family val="2"/>
          </rPr>
          <t>adicionalmente</t>
        </r>
        <r>
          <rPr>
            <sz val="9"/>
            <color indexed="81"/>
            <rFont val="Tahoma"/>
            <family val="2"/>
          </rPr>
          <t xml:space="preserve"> debe tener realizado el formulario </t>
        </r>
        <r>
          <rPr>
            <b/>
            <sz val="9"/>
            <color indexed="81"/>
            <rFont val="Tahoma"/>
            <family val="2"/>
          </rPr>
          <t xml:space="preserve">Escala de Evaluación del Desarrollo Psicomotor </t>
        </r>
        <r>
          <rPr>
            <sz val="9"/>
            <color indexed="81"/>
            <rFont val="Tahoma"/>
            <family val="2"/>
          </rPr>
          <t xml:space="preserve">y en el campo </t>
        </r>
        <r>
          <rPr>
            <b/>
            <sz val="9"/>
            <color indexed="81"/>
            <rFont val="Tahoma"/>
            <family val="2"/>
          </rPr>
          <t>Resultado del Desarrollo Psicomoto</t>
        </r>
        <r>
          <rPr>
            <sz val="9"/>
            <color indexed="81"/>
            <rFont val="Tahoma"/>
            <family val="2"/>
          </rPr>
          <t xml:space="preserve">r el valor </t>
        </r>
        <r>
          <rPr>
            <b/>
            <sz val="9"/>
            <color indexed="81"/>
            <rFont val="Tahoma"/>
            <family val="2"/>
          </rPr>
          <t>Riesgo</t>
        </r>
      </text>
    </comment>
    <comment ref="C78" authorId="0" shapeId="0" xr:uid="{00000000-0006-0000-0100-000035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t>
        </r>
        <r>
          <rPr>
            <b/>
            <sz val="9"/>
            <color indexed="81"/>
            <rFont val="Tahoma"/>
            <family val="2"/>
          </rPr>
          <t xml:space="preserve"> 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la fecha del próximo control que debe ser superior o igual a la fecha de corte menos 11 meses y 29 días, </t>
        </r>
        <r>
          <rPr>
            <b/>
            <sz val="9"/>
            <color indexed="81"/>
            <rFont val="Tahoma"/>
            <family val="2"/>
          </rPr>
          <t>adicionalmente</t>
        </r>
        <r>
          <rPr>
            <sz val="9"/>
            <color indexed="81"/>
            <rFont val="Tahoma"/>
            <family val="2"/>
          </rPr>
          <t xml:space="preserve"> debe tener realizado el formulario </t>
        </r>
        <r>
          <rPr>
            <b/>
            <sz val="9"/>
            <color indexed="81"/>
            <rFont val="Tahoma"/>
            <family val="2"/>
          </rPr>
          <t>Test de Desarrollo Psicomotor 2-5 Años (TEPSI)</t>
        </r>
        <r>
          <rPr>
            <sz val="9"/>
            <color indexed="81"/>
            <rFont val="Tahoma"/>
            <family val="2"/>
          </rPr>
          <t xml:space="preserve"> y en el campo</t>
        </r>
        <r>
          <rPr>
            <b/>
            <sz val="9"/>
            <color indexed="81"/>
            <rFont val="Tahoma"/>
            <family val="2"/>
          </rPr>
          <t xml:space="preserve"> Categoría TEST total</t>
        </r>
        <r>
          <rPr>
            <sz val="9"/>
            <color indexed="81"/>
            <rFont val="Tahoma"/>
            <family val="2"/>
          </rPr>
          <t xml:space="preserve"> el valor </t>
        </r>
        <r>
          <rPr>
            <b/>
            <sz val="9"/>
            <color indexed="81"/>
            <rFont val="Tahoma"/>
            <family val="2"/>
          </rPr>
          <t>Riesgo</t>
        </r>
        <r>
          <rPr>
            <sz val="9"/>
            <color indexed="81"/>
            <rFont val="Tahoma"/>
            <family val="2"/>
          </rPr>
          <t xml:space="preserve">
</t>
        </r>
      </text>
    </comment>
    <comment ref="C79" authorId="0" shapeId="0" xr:uid="{00000000-0006-0000-0100-000036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t>
        </r>
        <r>
          <rPr>
            <b/>
            <sz val="9"/>
            <color indexed="81"/>
            <rFont val="Tahoma"/>
            <family val="2"/>
          </rPr>
          <t xml:space="preserve"> 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la fecha del próximo control que debe ser superior o igual a la fecha de corte menos 11 meses y 29 días, </t>
        </r>
        <r>
          <rPr>
            <b/>
            <sz val="9"/>
            <color indexed="81"/>
            <rFont val="Tahoma"/>
            <family val="2"/>
          </rPr>
          <t>adicionalmente</t>
        </r>
        <r>
          <rPr>
            <sz val="9"/>
            <color indexed="81"/>
            <rFont val="Tahoma"/>
            <family val="2"/>
          </rPr>
          <t xml:space="preserve"> debe tener realizado el formulario </t>
        </r>
        <r>
          <rPr>
            <b/>
            <sz val="9"/>
            <color indexed="81"/>
            <rFont val="Tahoma"/>
            <family val="2"/>
          </rPr>
          <t>Test de Desarrollo Psicomotor 2-5 Años (TEPSI)</t>
        </r>
        <r>
          <rPr>
            <sz val="9"/>
            <color indexed="81"/>
            <rFont val="Tahoma"/>
            <family val="2"/>
          </rPr>
          <t xml:space="preserve"> y en el campo </t>
        </r>
        <r>
          <rPr>
            <b/>
            <sz val="9"/>
            <color indexed="81"/>
            <rFont val="Tahoma"/>
            <family val="2"/>
          </rPr>
          <t>Categoría TEST total</t>
        </r>
        <r>
          <rPr>
            <sz val="9"/>
            <color indexed="81"/>
            <rFont val="Tahoma"/>
            <family val="2"/>
          </rPr>
          <t xml:space="preserve"> el valor </t>
        </r>
        <r>
          <rPr>
            <b/>
            <sz val="9"/>
            <color indexed="81"/>
            <rFont val="Tahoma"/>
            <family val="2"/>
          </rPr>
          <t>Riesgo</t>
        </r>
      </text>
    </comment>
    <comment ref="C80" authorId="0" shapeId="0" xr:uid="{00000000-0006-0000-0100-000037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la fecha del próximo control que debe ser superior o igual a la fecha de corte menos 3 meses, </t>
        </r>
        <r>
          <rPr>
            <b/>
            <sz val="9"/>
            <color indexed="81"/>
            <rFont val="Tahoma"/>
            <family val="2"/>
          </rPr>
          <t>adicionalmente</t>
        </r>
        <r>
          <rPr>
            <sz val="9"/>
            <color indexed="81"/>
            <rFont val="Tahoma"/>
            <family val="2"/>
          </rPr>
          <t xml:space="preserve"> debe tener realizado el formulario</t>
        </r>
        <r>
          <rPr>
            <b/>
            <sz val="9"/>
            <color indexed="81"/>
            <rFont val="Tahoma"/>
            <family val="2"/>
          </rPr>
          <t xml:space="preserve"> Escala de Evaluación del Desarrollo Psicomotor</t>
        </r>
        <r>
          <rPr>
            <sz val="9"/>
            <color indexed="81"/>
            <rFont val="Tahoma"/>
            <family val="2"/>
          </rPr>
          <t xml:space="preserve"> y en el campo</t>
        </r>
        <r>
          <rPr>
            <b/>
            <sz val="9"/>
            <color indexed="81"/>
            <rFont val="Tahoma"/>
            <family val="2"/>
          </rPr>
          <t xml:space="preserve"> Resultado del Desarrollo Psicomotor</t>
        </r>
        <r>
          <rPr>
            <sz val="9"/>
            <color indexed="81"/>
            <rFont val="Tahoma"/>
            <family val="2"/>
          </rPr>
          <t xml:space="preserve"> el valor </t>
        </r>
        <r>
          <rPr>
            <b/>
            <sz val="9"/>
            <color indexed="81"/>
            <rFont val="Tahoma"/>
            <family val="2"/>
          </rPr>
          <t>Retraso</t>
        </r>
      </text>
    </comment>
    <comment ref="C81" authorId="0" shapeId="0" xr:uid="{00000000-0006-0000-0100-000038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la fecha del próximo control que debe ser superior o igual a la fecha de corte menos 6 meses, </t>
        </r>
        <r>
          <rPr>
            <b/>
            <sz val="9"/>
            <color indexed="81"/>
            <rFont val="Tahoma"/>
            <family val="2"/>
          </rPr>
          <t>adicionalmente</t>
        </r>
        <r>
          <rPr>
            <sz val="9"/>
            <color indexed="81"/>
            <rFont val="Tahoma"/>
            <family val="2"/>
          </rPr>
          <t xml:space="preserve"> debe tener realizado el formulario </t>
        </r>
        <r>
          <rPr>
            <b/>
            <sz val="9"/>
            <color indexed="81"/>
            <rFont val="Tahoma"/>
            <family val="2"/>
          </rPr>
          <t>Escala de Evaluación del Desarrollo Psicomotor</t>
        </r>
        <r>
          <rPr>
            <sz val="9"/>
            <color indexed="81"/>
            <rFont val="Tahoma"/>
            <family val="2"/>
          </rPr>
          <t xml:space="preserve"> y en el campo</t>
        </r>
        <r>
          <rPr>
            <b/>
            <sz val="9"/>
            <color indexed="81"/>
            <rFont val="Tahoma"/>
            <family val="2"/>
          </rPr>
          <t xml:space="preserve"> Resultado del Desarrollo Psicomotor</t>
        </r>
        <r>
          <rPr>
            <sz val="9"/>
            <color indexed="81"/>
            <rFont val="Tahoma"/>
            <family val="2"/>
          </rPr>
          <t xml:space="preserve"> el valor </t>
        </r>
        <r>
          <rPr>
            <b/>
            <sz val="9"/>
            <color indexed="81"/>
            <rFont val="Tahoma"/>
            <family val="2"/>
          </rPr>
          <t>Retraso</t>
        </r>
      </text>
    </comment>
    <comment ref="C82" authorId="0" shapeId="0" xr:uid="{00000000-0006-0000-0100-000039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en el Formulario</t>
        </r>
        <r>
          <rPr>
            <b/>
            <sz val="9"/>
            <color indexed="81"/>
            <rFont val="Tahoma"/>
            <family val="2"/>
          </rPr>
          <t xml:space="preserve"> Control de Crecimiento y Desarrollo (Control Sano), </t>
        </r>
        <r>
          <rPr>
            <sz val="9"/>
            <color indexed="81"/>
            <rFont val="Tahoma"/>
            <family val="2"/>
          </rPr>
          <t>se registre la fecha del próximo control que debe ser superior o igual a la fecha de corte menos 6 meses,</t>
        </r>
        <r>
          <rPr>
            <b/>
            <sz val="9"/>
            <color indexed="81"/>
            <rFont val="Tahoma"/>
            <family val="2"/>
          </rPr>
          <t xml:space="preserve"> adicionalmente</t>
        </r>
        <r>
          <rPr>
            <sz val="9"/>
            <color indexed="81"/>
            <rFont val="Tahoma"/>
            <family val="2"/>
          </rPr>
          <t xml:space="preserve"> debe tener realizado el formulario</t>
        </r>
        <r>
          <rPr>
            <b/>
            <sz val="9"/>
            <color indexed="81"/>
            <rFont val="Tahoma"/>
            <family val="2"/>
          </rPr>
          <t xml:space="preserve"> Escala de Evaluación del Desarrollo Psicomotor </t>
        </r>
        <r>
          <rPr>
            <sz val="9"/>
            <color indexed="81"/>
            <rFont val="Tahoma"/>
            <family val="2"/>
          </rPr>
          <t>y en el campo</t>
        </r>
        <r>
          <rPr>
            <b/>
            <sz val="9"/>
            <color indexed="81"/>
            <rFont val="Tahoma"/>
            <family val="2"/>
          </rPr>
          <t xml:space="preserve"> Resultado del Desarrollo Psicomotor </t>
        </r>
        <r>
          <rPr>
            <sz val="9"/>
            <color indexed="81"/>
            <rFont val="Tahoma"/>
            <family val="2"/>
          </rPr>
          <t>el valor</t>
        </r>
        <r>
          <rPr>
            <b/>
            <sz val="9"/>
            <color indexed="81"/>
            <rFont val="Tahoma"/>
            <family val="2"/>
          </rPr>
          <t xml:space="preserve"> Retraso</t>
        </r>
      </text>
    </comment>
    <comment ref="C83" authorId="0" shapeId="0" xr:uid="{00000000-0006-0000-0100-00003A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t>
        </r>
        <r>
          <rPr>
            <b/>
            <sz val="9"/>
            <color indexed="81"/>
            <rFont val="Tahoma"/>
            <family val="2"/>
          </rPr>
          <t xml:space="preserve"> Control de Crecimiento y Desarrollo (Control Sano)</t>
        </r>
        <r>
          <rPr>
            <sz val="9"/>
            <color indexed="81"/>
            <rFont val="Tahoma"/>
            <family val="2"/>
          </rPr>
          <t xml:space="preserve">, se registre la fecha del próximo control que debe ser superior o igual a la fecha de corte menos 11 meses y 29 días, </t>
        </r>
        <r>
          <rPr>
            <b/>
            <sz val="9"/>
            <color indexed="81"/>
            <rFont val="Tahoma"/>
            <family val="2"/>
          </rPr>
          <t>adicionalmente</t>
        </r>
        <r>
          <rPr>
            <sz val="9"/>
            <color indexed="81"/>
            <rFont val="Tahoma"/>
            <family val="2"/>
          </rPr>
          <t xml:space="preserve"> debe tener realizado el formulario </t>
        </r>
        <r>
          <rPr>
            <b/>
            <sz val="9"/>
            <color indexed="81"/>
            <rFont val="Tahoma"/>
            <family val="2"/>
          </rPr>
          <t>Test de Desarrollo Psicomotor 2-5 Años (TEPSI)</t>
        </r>
        <r>
          <rPr>
            <sz val="9"/>
            <color indexed="81"/>
            <rFont val="Tahoma"/>
            <family val="2"/>
          </rPr>
          <t xml:space="preserve"> y en el campo </t>
        </r>
        <r>
          <rPr>
            <b/>
            <sz val="9"/>
            <color indexed="81"/>
            <rFont val="Tahoma"/>
            <family val="2"/>
          </rPr>
          <t>Categoría TEST total</t>
        </r>
        <r>
          <rPr>
            <sz val="9"/>
            <color indexed="81"/>
            <rFont val="Tahoma"/>
            <family val="2"/>
          </rPr>
          <t xml:space="preserve"> el valor </t>
        </r>
        <r>
          <rPr>
            <b/>
            <sz val="9"/>
            <color indexed="81"/>
            <rFont val="Tahoma"/>
            <family val="2"/>
          </rPr>
          <t>Retraso</t>
        </r>
      </text>
    </comment>
    <comment ref="C84" authorId="0" shapeId="0" xr:uid="{00000000-0006-0000-0100-00003B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la fecha del próximo control que debe ser superior o igual a la fecha de corte menos 11 meses y 29 días, </t>
        </r>
        <r>
          <rPr>
            <b/>
            <sz val="9"/>
            <color indexed="81"/>
            <rFont val="Tahoma"/>
            <family val="2"/>
          </rPr>
          <t>adicionalmente</t>
        </r>
        <r>
          <rPr>
            <sz val="9"/>
            <color indexed="81"/>
            <rFont val="Tahoma"/>
            <family val="2"/>
          </rPr>
          <t xml:space="preserve"> debe tener realizado el formulario </t>
        </r>
        <r>
          <rPr>
            <b/>
            <sz val="9"/>
            <color indexed="81"/>
            <rFont val="Tahoma"/>
            <family val="2"/>
          </rPr>
          <t xml:space="preserve">Test de Desarrollo Psicomotor 2-5 Años (TEPSI) </t>
        </r>
        <r>
          <rPr>
            <sz val="9"/>
            <color indexed="81"/>
            <rFont val="Tahoma"/>
            <family val="2"/>
          </rPr>
          <t>y en el campo</t>
        </r>
        <r>
          <rPr>
            <b/>
            <sz val="9"/>
            <color indexed="81"/>
            <rFont val="Tahoma"/>
            <family val="2"/>
          </rPr>
          <t xml:space="preserve"> Categoría TEST total</t>
        </r>
        <r>
          <rPr>
            <sz val="9"/>
            <color indexed="81"/>
            <rFont val="Tahoma"/>
            <family val="2"/>
          </rPr>
          <t xml:space="preserve"> el valor </t>
        </r>
        <r>
          <rPr>
            <b/>
            <sz val="9"/>
            <color indexed="81"/>
            <rFont val="Tahoma"/>
            <family val="2"/>
          </rPr>
          <t>Retraso</t>
        </r>
      </text>
    </comment>
    <comment ref="C86" authorId="1" shapeId="0" xr:uid="{00000000-0006-0000-0100-00003C000000}">
      <text>
        <r>
          <rPr>
            <sz val="9"/>
            <color indexed="81"/>
            <rFont val="Tahoma"/>
            <family val="2"/>
          </rPr>
          <t xml:space="preserve">Corresponde a los niños y niñas que se encuentran </t>
        </r>
        <r>
          <rPr>
            <b/>
            <sz val="9"/>
            <color indexed="81"/>
            <rFont val="Tahoma"/>
            <family val="2"/>
          </rPr>
          <t>bajo control</t>
        </r>
        <r>
          <rPr>
            <sz val="9"/>
            <color indexed="81"/>
            <rFont val="Tahoma"/>
            <family val="2"/>
          </rPr>
          <t xml:space="preserve"> en establecimientos con nivel primario de atención, de </t>
        </r>
        <r>
          <rPr>
            <b/>
            <sz val="9"/>
            <color indexed="81"/>
            <rFont val="Tahoma"/>
            <family val="2"/>
          </rPr>
          <t>1 a 6 meses</t>
        </r>
        <r>
          <rPr>
            <sz val="9"/>
            <color indexed="81"/>
            <rFont val="Tahoma"/>
            <family val="2"/>
          </rPr>
          <t xml:space="preserve">, que ha recibido la aplicación
del score de riesgo de morir por bronconeumonía, según norma, integrado al control de salud, obteniendo los siguientes resultados: </t>
        </r>
        <r>
          <rPr>
            <b/>
            <sz val="9"/>
            <color indexed="81"/>
            <rFont val="Tahoma"/>
            <family val="2"/>
          </rPr>
          <t>riesgo leve, moderado o grave</t>
        </r>
      </text>
    </comment>
    <comment ref="D86" authorId="1" shapeId="0" xr:uid="{00000000-0006-0000-0100-00003D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la fecha del próximo control que debe ser superior o igual a la fecha de corte menos 3 meses, </t>
        </r>
        <r>
          <rPr>
            <b/>
            <sz val="9"/>
            <color indexed="81"/>
            <rFont val="Tahoma"/>
            <family val="2"/>
          </rPr>
          <t>adicionalmente</t>
        </r>
        <r>
          <rPr>
            <sz val="9"/>
            <color indexed="81"/>
            <rFont val="Tahoma"/>
            <family val="2"/>
          </rPr>
          <t xml:space="preserve"> debe tener realizado el formulario </t>
        </r>
        <r>
          <rPr>
            <b/>
            <sz val="9"/>
            <color indexed="81"/>
            <rFont val="Tahoma"/>
            <family val="2"/>
          </rPr>
          <t>Score Riesgo IRA (Morir por neumonía)</t>
        </r>
        <r>
          <rPr>
            <sz val="9"/>
            <color indexed="81"/>
            <rFont val="Tahoma"/>
            <family val="2"/>
          </rPr>
          <t xml:space="preserve"> en el campo </t>
        </r>
        <r>
          <rPr>
            <b/>
            <sz val="9"/>
            <color indexed="81"/>
            <rFont val="Tahoma"/>
            <family val="2"/>
          </rPr>
          <t>Resultado de Riesgo IRA</t>
        </r>
        <r>
          <rPr>
            <sz val="9"/>
            <color indexed="81"/>
            <rFont val="Tahoma"/>
            <family val="2"/>
          </rPr>
          <t xml:space="preserve">  tenga alguno de los siguientes valores:
</t>
        </r>
        <r>
          <rPr>
            <b/>
            <sz val="9"/>
            <color indexed="81"/>
            <rFont val="Tahoma"/>
            <family val="2"/>
          </rPr>
          <t>• Riesgo Leve 
• Riesgo Moderado
• Riesgo Leve Grave</t>
        </r>
        <r>
          <rPr>
            <sz val="9"/>
            <color indexed="81"/>
            <rFont val="Tahoma"/>
            <family val="2"/>
          </rPr>
          <t xml:space="preserve">
</t>
        </r>
      </text>
    </comment>
    <comment ref="E86" authorId="1" shapeId="0" xr:uid="{00000000-0006-0000-0100-00003E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t>
        </r>
        <r>
          <rPr>
            <b/>
            <sz val="9"/>
            <color indexed="81"/>
            <rFont val="Tahoma"/>
            <family val="2"/>
          </rPr>
          <t xml:space="preserve"> 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la fecha del próximo control que debe ser superior o igual a la fecha de corte menos 3 meses, </t>
        </r>
        <r>
          <rPr>
            <b/>
            <sz val="9"/>
            <color indexed="81"/>
            <rFont val="Tahoma"/>
            <family val="2"/>
          </rPr>
          <t>adicionalmente</t>
        </r>
        <r>
          <rPr>
            <sz val="9"/>
            <color indexed="81"/>
            <rFont val="Tahoma"/>
            <family val="2"/>
          </rPr>
          <t xml:space="preserve"> debe tener realizado el formulario </t>
        </r>
        <r>
          <rPr>
            <b/>
            <sz val="9"/>
            <color indexed="81"/>
            <rFont val="Tahoma"/>
            <family val="2"/>
          </rPr>
          <t>Score Riesgo IRA (Morir por neumonía)</t>
        </r>
        <r>
          <rPr>
            <sz val="9"/>
            <color indexed="81"/>
            <rFont val="Tahoma"/>
            <family val="2"/>
          </rPr>
          <t xml:space="preserve"> en el campo </t>
        </r>
        <r>
          <rPr>
            <b/>
            <sz val="9"/>
            <color indexed="81"/>
            <rFont val="Tahoma"/>
            <family val="2"/>
          </rPr>
          <t>Resultado de Riesgo IRA</t>
        </r>
        <r>
          <rPr>
            <sz val="9"/>
            <color indexed="81"/>
            <rFont val="Tahoma"/>
            <family val="2"/>
          </rPr>
          <t xml:space="preserve">  tenga alguno de los siguientes valores:
</t>
        </r>
        <r>
          <rPr>
            <b/>
            <sz val="9"/>
            <color indexed="81"/>
            <rFont val="Tahoma"/>
            <family val="2"/>
          </rPr>
          <t>• Riesgo Leve 
• Riesgo Moderado
• Riesgo Leve Grave</t>
        </r>
        <r>
          <rPr>
            <sz val="9"/>
            <color indexed="81"/>
            <rFont val="Tahoma"/>
            <family val="2"/>
          </rPr>
          <t xml:space="preserve">
</t>
        </r>
      </text>
    </comment>
    <comment ref="F86" authorId="1" shapeId="0" xr:uid="{00000000-0006-0000-0100-00003F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t>
        </r>
        <r>
          <rPr>
            <b/>
            <sz val="9"/>
            <color indexed="81"/>
            <rFont val="Tahoma"/>
            <family val="2"/>
          </rPr>
          <t xml:space="preserve"> Agregar Documentos a una atención,</t>
        </r>
        <r>
          <rPr>
            <sz val="9"/>
            <color indexed="81"/>
            <rFont val="Tahoma"/>
            <family val="2"/>
          </rPr>
          <t xml:space="preserve"> en el Formulario</t>
        </r>
        <r>
          <rPr>
            <b/>
            <sz val="9"/>
            <color indexed="81"/>
            <rFont val="Tahoma"/>
            <family val="2"/>
          </rPr>
          <t xml:space="preserve"> Control de Crecimiento y Desarrollo (Control Sano), </t>
        </r>
        <r>
          <rPr>
            <sz val="9"/>
            <color indexed="81"/>
            <rFont val="Tahoma"/>
            <family val="2"/>
          </rPr>
          <t xml:space="preserve">se registre la fecha del próximo control que debe ser superior o igual a la fecha de corte menos 3 meses, </t>
        </r>
        <r>
          <rPr>
            <b/>
            <sz val="9"/>
            <color indexed="81"/>
            <rFont val="Tahoma"/>
            <family val="2"/>
          </rPr>
          <t>adicionalmente</t>
        </r>
        <r>
          <rPr>
            <sz val="9"/>
            <color indexed="81"/>
            <rFont val="Tahoma"/>
            <family val="2"/>
          </rPr>
          <t xml:space="preserve"> debe tener realizado el formulario</t>
        </r>
        <r>
          <rPr>
            <b/>
            <sz val="9"/>
            <color indexed="81"/>
            <rFont val="Tahoma"/>
            <family val="2"/>
          </rPr>
          <t xml:space="preserve"> Score Riesgo IRA (Morir por neumonía) </t>
        </r>
        <r>
          <rPr>
            <sz val="9"/>
            <color indexed="81"/>
            <rFont val="Tahoma"/>
            <family val="2"/>
          </rPr>
          <t>en el campo</t>
        </r>
        <r>
          <rPr>
            <b/>
            <sz val="9"/>
            <color indexed="81"/>
            <rFont val="Tahoma"/>
            <family val="2"/>
          </rPr>
          <t xml:space="preserve"> Resultado de Riesgo IRA  </t>
        </r>
        <r>
          <rPr>
            <sz val="9"/>
            <color indexed="81"/>
            <rFont val="Tahoma"/>
            <family val="2"/>
          </rPr>
          <t>tenga alguno de los siguientes valores:</t>
        </r>
        <r>
          <rPr>
            <b/>
            <sz val="9"/>
            <color indexed="81"/>
            <rFont val="Tahoma"/>
            <family val="2"/>
          </rPr>
          <t xml:space="preserve">
• Riesgo Leve 
• Riesgo Moderado
• Riesgo Leve Grave</t>
        </r>
      </text>
    </comment>
    <comment ref="G86" authorId="1" shapeId="0" xr:uid="{00000000-0006-0000-0100-000040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la fecha del próximo control que debe ser superior o igual a la fecha de corte menos 3 meses, </t>
        </r>
        <r>
          <rPr>
            <b/>
            <sz val="9"/>
            <color indexed="81"/>
            <rFont val="Tahoma"/>
            <family val="2"/>
          </rPr>
          <t>adicionalmente</t>
        </r>
        <r>
          <rPr>
            <sz val="9"/>
            <color indexed="81"/>
            <rFont val="Tahoma"/>
            <family val="2"/>
          </rPr>
          <t xml:space="preserve"> debe tener realizado el formulario </t>
        </r>
        <r>
          <rPr>
            <b/>
            <sz val="9"/>
            <color indexed="81"/>
            <rFont val="Tahoma"/>
            <family val="2"/>
          </rPr>
          <t>Score Riesgo IRA (Morir por neumonía)</t>
        </r>
        <r>
          <rPr>
            <sz val="9"/>
            <color indexed="81"/>
            <rFont val="Tahoma"/>
            <family val="2"/>
          </rPr>
          <t xml:space="preserve"> en el campo </t>
        </r>
        <r>
          <rPr>
            <b/>
            <sz val="9"/>
            <color indexed="81"/>
            <rFont val="Tahoma"/>
            <family val="2"/>
          </rPr>
          <t>Resultado de Riesgo IRA</t>
        </r>
        <r>
          <rPr>
            <sz val="9"/>
            <color indexed="81"/>
            <rFont val="Tahoma"/>
            <family val="2"/>
          </rPr>
          <t xml:space="preserve">  tenga alguno de los siguientes valores:
</t>
        </r>
        <r>
          <rPr>
            <b/>
            <sz val="9"/>
            <color indexed="81"/>
            <rFont val="Tahoma"/>
            <family val="2"/>
          </rPr>
          <t>• Riesgo Leve 
• Riesgo Moderado
• Riesgo Leve Grave</t>
        </r>
      </text>
    </comment>
    <comment ref="H86" authorId="1" shapeId="0" xr:uid="{00000000-0006-0000-0100-000041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la fecha del próximo control que debe ser superior o igual a la fecha de corte menos 3 meses,</t>
        </r>
        <r>
          <rPr>
            <b/>
            <sz val="9"/>
            <color indexed="81"/>
            <rFont val="Tahoma"/>
            <family val="2"/>
          </rPr>
          <t xml:space="preserve"> adicionalmente</t>
        </r>
        <r>
          <rPr>
            <sz val="9"/>
            <color indexed="81"/>
            <rFont val="Tahoma"/>
            <family val="2"/>
          </rPr>
          <t xml:space="preserve"> debe tener realizado el formulario </t>
        </r>
        <r>
          <rPr>
            <b/>
            <sz val="9"/>
            <color indexed="81"/>
            <rFont val="Tahoma"/>
            <family val="2"/>
          </rPr>
          <t xml:space="preserve">Score Riesgo IRA (Morir por neumonía) </t>
        </r>
        <r>
          <rPr>
            <sz val="9"/>
            <color indexed="81"/>
            <rFont val="Tahoma"/>
            <family val="2"/>
          </rPr>
          <t xml:space="preserve">en el campo </t>
        </r>
        <r>
          <rPr>
            <b/>
            <sz val="9"/>
            <color indexed="81"/>
            <rFont val="Tahoma"/>
            <family val="2"/>
          </rPr>
          <t>Resultado de Riesgo IRA</t>
        </r>
        <r>
          <rPr>
            <sz val="9"/>
            <color indexed="81"/>
            <rFont val="Tahoma"/>
            <family val="2"/>
          </rPr>
          <t xml:space="preserve">  tenga alguno de los siguientes valores:
</t>
        </r>
        <r>
          <rPr>
            <b/>
            <sz val="9"/>
            <color indexed="81"/>
            <rFont val="Tahoma"/>
            <family val="2"/>
          </rPr>
          <t>• Riesgo Leve 
• Riesgo Moderado
• Riesgo Leve Grave</t>
        </r>
      </text>
    </comment>
    <comment ref="I86" authorId="1" shapeId="0" xr:uid="{00000000-0006-0000-0100-000042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se registre la fecha del próximo control que debe ser superior o igual a la fecha de corte menos 3 meses,</t>
        </r>
        <r>
          <rPr>
            <b/>
            <sz val="9"/>
            <color indexed="81"/>
            <rFont val="Tahoma"/>
            <family val="2"/>
          </rPr>
          <t xml:space="preserve"> adicionalmente</t>
        </r>
        <r>
          <rPr>
            <sz val="9"/>
            <color indexed="81"/>
            <rFont val="Tahoma"/>
            <family val="2"/>
          </rPr>
          <t xml:space="preserve"> debe tener realizado el formulario Score </t>
        </r>
        <r>
          <rPr>
            <b/>
            <sz val="9"/>
            <color indexed="81"/>
            <rFont val="Tahoma"/>
            <family val="2"/>
          </rPr>
          <t>Riesgo IRA (Morir por neumonía)</t>
        </r>
        <r>
          <rPr>
            <sz val="9"/>
            <color indexed="81"/>
            <rFont val="Tahoma"/>
            <family val="2"/>
          </rPr>
          <t xml:space="preserve"> en el campo </t>
        </r>
        <r>
          <rPr>
            <b/>
            <sz val="9"/>
            <color indexed="81"/>
            <rFont val="Tahoma"/>
            <family val="2"/>
          </rPr>
          <t>Resultado de Riesgo IRA</t>
        </r>
        <r>
          <rPr>
            <sz val="9"/>
            <color indexed="81"/>
            <rFont val="Tahoma"/>
            <family val="2"/>
          </rPr>
          <t xml:space="preserve">  tenga alguno de los siguientes valores:
</t>
        </r>
        <r>
          <rPr>
            <b/>
            <sz val="9"/>
            <color indexed="81"/>
            <rFont val="Tahoma"/>
            <family val="2"/>
          </rPr>
          <t>• Riesgo Leve 
• Riesgo Moderado
• Riesgo Leve Grave</t>
        </r>
        <r>
          <rPr>
            <sz val="9"/>
            <color indexed="81"/>
            <rFont val="Tahoma"/>
            <family val="2"/>
          </rPr>
          <t xml:space="preserve">
</t>
        </r>
      </text>
    </comment>
    <comment ref="J86" authorId="1" shapeId="0" xr:uid="{00000000-0006-0000-0100-000043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 xml:space="preserve">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la fecha del próximo control que debe ser superior o igual a la fecha de corte menos 3 meses, </t>
        </r>
        <r>
          <rPr>
            <b/>
            <sz val="9"/>
            <color indexed="81"/>
            <rFont val="Tahoma"/>
            <family val="2"/>
          </rPr>
          <t>adicionalmente</t>
        </r>
        <r>
          <rPr>
            <sz val="9"/>
            <color indexed="81"/>
            <rFont val="Tahoma"/>
            <family val="2"/>
          </rPr>
          <t xml:space="preserve"> debe tener realizado el formulario </t>
        </r>
        <r>
          <rPr>
            <b/>
            <sz val="9"/>
            <color indexed="81"/>
            <rFont val="Tahoma"/>
            <family val="2"/>
          </rPr>
          <t>Score Riesgo IRA (Morir por neumonía)</t>
        </r>
        <r>
          <rPr>
            <sz val="9"/>
            <color indexed="81"/>
            <rFont val="Tahoma"/>
            <family val="2"/>
          </rPr>
          <t xml:space="preserve"> en el campo</t>
        </r>
        <r>
          <rPr>
            <b/>
            <sz val="9"/>
            <color indexed="81"/>
            <rFont val="Tahoma"/>
            <family val="2"/>
          </rPr>
          <t xml:space="preserve"> Resultado de Riesgo IRA </t>
        </r>
        <r>
          <rPr>
            <sz val="9"/>
            <color indexed="81"/>
            <rFont val="Tahoma"/>
            <family val="2"/>
          </rPr>
          <t xml:space="preserve"> tenga alguno de los siguientes valores:
</t>
        </r>
        <r>
          <rPr>
            <b/>
            <sz val="9"/>
            <color indexed="81"/>
            <rFont val="Tahoma"/>
            <family val="2"/>
          </rPr>
          <t xml:space="preserve">
• Riesgo Leve 
• Riesgo Moderado
• Riesgo Leve Grave</t>
        </r>
      </text>
    </comment>
    <comment ref="K86" authorId="1" shapeId="0" xr:uid="{00000000-0006-0000-0100-000044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se registre la fecha del próximo control que debe ser superior o igual a la fecha de corte menos 3 meses, </t>
        </r>
        <r>
          <rPr>
            <b/>
            <sz val="9"/>
            <color indexed="81"/>
            <rFont val="Tahoma"/>
            <family val="2"/>
          </rPr>
          <t>adicionalmente</t>
        </r>
        <r>
          <rPr>
            <sz val="9"/>
            <color indexed="81"/>
            <rFont val="Tahoma"/>
            <family val="2"/>
          </rPr>
          <t xml:space="preserve"> debe tener realizado el formulario</t>
        </r>
        <r>
          <rPr>
            <b/>
            <sz val="9"/>
            <color indexed="81"/>
            <rFont val="Tahoma"/>
            <family val="2"/>
          </rPr>
          <t xml:space="preserve"> Score Riesgo IRA (Morir por neumonía) </t>
        </r>
        <r>
          <rPr>
            <sz val="9"/>
            <color indexed="81"/>
            <rFont val="Tahoma"/>
            <family val="2"/>
          </rPr>
          <t>en el campo</t>
        </r>
        <r>
          <rPr>
            <b/>
            <sz val="9"/>
            <color indexed="81"/>
            <rFont val="Tahoma"/>
            <family val="2"/>
          </rPr>
          <t xml:space="preserve"> Resultado de Riesgo IRA</t>
        </r>
        <r>
          <rPr>
            <sz val="9"/>
            <color indexed="81"/>
            <rFont val="Tahoma"/>
            <family val="2"/>
          </rPr>
          <t xml:space="preserve">  tenga alguno de los siguientes valores:
</t>
        </r>
        <r>
          <rPr>
            <b/>
            <sz val="9"/>
            <color indexed="81"/>
            <rFont val="Tahoma"/>
            <family val="2"/>
          </rPr>
          <t>• Riesgo Moderado
• Riesgo Leve Grave</t>
        </r>
        <r>
          <rPr>
            <sz val="9"/>
            <color indexed="81"/>
            <rFont val="Tahoma"/>
            <family val="2"/>
          </rPr>
          <t xml:space="preserve">
Además deve tener registrada alguna de las siguientes actividades:</t>
        </r>
        <r>
          <rPr>
            <b/>
            <sz val="9"/>
            <color indexed="81"/>
            <rFont val="Tahoma"/>
            <family val="2"/>
          </rPr>
          <t xml:space="preserve">
• Visita Domiciliaria Integral Familia con niño &lt; 12 meses con score de riesgo moderado de morir por neumonía (IND)
• Visita Domiciliaria Integral Familia con niño &lt; 12 meses con score de riesgo grave de morir por neumonía (IND)</t>
        </r>
        <r>
          <rPr>
            <sz val="9"/>
            <color indexed="81"/>
            <rFont val="Tahoma"/>
            <family val="2"/>
          </rPr>
          <t xml:space="preserve">
</t>
        </r>
      </text>
    </comment>
    <comment ref="C93" authorId="1" shapeId="0" xr:uid="{00000000-0006-0000-0100-000045000000}">
      <text>
        <r>
          <rPr>
            <sz val="9"/>
            <color indexed="81"/>
            <rFont val="Tahoma"/>
            <family val="2"/>
          </rPr>
          <t>corresponde registrar el número total de niños (as) que se encuentran bajo control y que durante el semestre recibieron la consulta nutricional del 5to mes y la consulta nutricional de los 3 años y 6 meses</t>
        </r>
      </text>
    </comment>
    <comment ref="C95" authorId="3" shapeId="0" xr:uid="{00000000-0006-0000-0100-000046000000}">
      <text>
        <r>
          <rPr>
            <sz val="8"/>
            <color indexed="81"/>
            <rFont val="Tahoma"/>
            <family val="2"/>
          </rPr>
          <t>Se considera como Población Bajo Control a aquellos que cumplan con las sgtes. condiciones:
Registrada la atención en el Módulo</t>
        </r>
        <r>
          <rPr>
            <b/>
            <sz val="8"/>
            <color indexed="81"/>
            <rFont val="Tahoma"/>
            <family val="2"/>
          </rPr>
          <t xml:space="preserve"> BOX - Pacientes Citados</t>
        </r>
        <r>
          <rPr>
            <sz val="8"/>
            <color indexed="81"/>
            <rFont val="Tahoma"/>
            <family val="2"/>
          </rPr>
          <t xml:space="preserve"> o en </t>
        </r>
        <r>
          <rPr>
            <b/>
            <sz val="8"/>
            <color indexed="81"/>
            <rFont val="Tahoma"/>
            <family val="2"/>
          </rPr>
          <t>Agregar Documentos a una atención,</t>
        </r>
        <r>
          <rPr>
            <sz val="8"/>
            <color indexed="81"/>
            <rFont val="Tahoma"/>
            <family val="2"/>
          </rPr>
          <t xml:space="preserve"> en el Formulario </t>
        </r>
        <r>
          <rPr>
            <b/>
            <sz val="8"/>
            <color indexed="81"/>
            <rFont val="Tahoma"/>
            <family val="2"/>
          </rPr>
          <t>Control de Crecimiento y Desarrollo (Control Sano),</t>
        </r>
        <r>
          <rPr>
            <sz val="8"/>
            <color indexed="81"/>
            <rFont val="Tahoma"/>
            <family val="2"/>
          </rPr>
          <t xml:space="preserve"> se registre </t>
        </r>
        <r>
          <rPr>
            <b/>
            <sz val="8"/>
            <color indexed="81"/>
            <rFont val="Tahoma"/>
            <family val="2"/>
          </rPr>
          <t>algún estado nutricional</t>
        </r>
        <r>
          <rPr>
            <sz val="8"/>
            <color indexed="81"/>
            <rFont val="Tahoma"/>
            <family val="2"/>
          </rPr>
          <t xml:space="preserve"> de los disponibles, </t>
        </r>
        <r>
          <rPr>
            <b/>
            <sz val="8"/>
            <color indexed="81"/>
            <rFont val="Tahoma"/>
            <family val="2"/>
          </rPr>
          <t>adicionalmente</t>
        </r>
        <r>
          <rPr>
            <sz val="8"/>
            <color indexed="81"/>
            <rFont val="Tahoma"/>
            <family val="2"/>
          </rPr>
          <t xml:space="preserve"> se debe registrar </t>
        </r>
        <r>
          <rPr>
            <b/>
            <sz val="8"/>
            <color indexed="81"/>
            <rFont val="Tahoma"/>
            <family val="2"/>
          </rPr>
          <t>en el semestre</t>
        </r>
        <r>
          <rPr>
            <sz val="8"/>
            <color indexed="81"/>
            <rFont val="Tahoma"/>
            <family val="2"/>
          </rPr>
          <t xml:space="preserve"> alguna de la siguientes actividades:
</t>
        </r>
        <r>
          <rPr>
            <b/>
            <sz val="8"/>
            <color indexed="81"/>
            <rFont val="Tahoma"/>
            <family val="2"/>
          </rPr>
          <t xml:space="preserve">- Consulta Nutricional 
-Consulta Mal Nutrición por Déficit
-Consulta Mal Nutrición por Exceso
-Consulta Estado Nutricional Normal
</t>
        </r>
        <r>
          <rPr>
            <sz val="8"/>
            <color indexed="81"/>
            <rFont val="Tahoma"/>
            <family val="2"/>
          </rPr>
          <t xml:space="preserve">
Esta debe ser realizada  entre los </t>
        </r>
        <r>
          <rPr>
            <b/>
            <sz val="8"/>
            <color indexed="81"/>
            <rFont val="Tahoma"/>
            <family val="2"/>
          </rPr>
          <t xml:space="preserve"> 5meses  hasta  5 meses con 29 días de edad del usuario</t>
        </r>
        <r>
          <rPr>
            <sz val="8"/>
            <color indexed="81"/>
            <rFont val="Tahoma"/>
            <family val="2"/>
          </rPr>
          <t xml:space="preserve">.
</t>
        </r>
      </text>
    </comment>
    <comment ref="C96" authorId="3" shapeId="0" xr:uid="{00000000-0006-0000-0100-000047000000}">
      <text>
        <r>
          <rPr>
            <sz val="8"/>
            <color indexed="81"/>
            <rFont val="Tahoma"/>
            <family val="2"/>
          </rPr>
          <t>Se considera como Población Bajo Control a aquellos que cumplan con las sgtes. condiciones:
Registrada la atención en el Módulo</t>
        </r>
        <r>
          <rPr>
            <b/>
            <sz val="8"/>
            <color indexed="81"/>
            <rFont val="Tahoma"/>
            <family val="2"/>
          </rPr>
          <t xml:space="preserve"> BOX - Pacientes Citados</t>
        </r>
        <r>
          <rPr>
            <sz val="8"/>
            <color indexed="81"/>
            <rFont val="Tahoma"/>
            <family val="2"/>
          </rPr>
          <t xml:space="preserve"> o en </t>
        </r>
        <r>
          <rPr>
            <b/>
            <sz val="8"/>
            <color indexed="81"/>
            <rFont val="Tahoma"/>
            <family val="2"/>
          </rPr>
          <t>Agregar Documentos a una atención</t>
        </r>
        <r>
          <rPr>
            <sz val="8"/>
            <color indexed="81"/>
            <rFont val="Tahoma"/>
            <family val="2"/>
          </rPr>
          <t>, en el Formulario</t>
        </r>
        <r>
          <rPr>
            <b/>
            <sz val="8"/>
            <color indexed="81"/>
            <rFont val="Tahoma"/>
            <family val="2"/>
          </rPr>
          <t xml:space="preserve"> Control de Crecimiento y Desarrollo (Control Sano),</t>
        </r>
        <r>
          <rPr>
            <sz val="8"/>
            <color indexed="81"/>
            <rFont val="Tahoma"/>
            <family val="2"/>
          </rPr>
          <t xml:space="preserve"> se registre algún estado nutricional de los disponibles, </t>
        </r>
        <r>
          <rPr>
            <b/>
            <sz val="8"/>
            <color indexed="81"/>
            <rFont val="Tahoma"/>
            <family val="2"/>
          </rPr>
          <t xml:space="preserve">adicionalmente </t>
        </r>
        <r>
          <rPr>
            <sz val="8"/>
            <color indexed="81"/>
            <rFont val="Tahoma"/>
            <family val="2"/>
          </rPr>
          <t xml:space="preserve">se debe registrar </t>
        </r>
        <r>
          <rPr>
            <b/>
            <sz val="8"/>
            <color indexed="81"/>
            <rFont val="Tahoma"/>
            <family val="2"/>
          </rPr>
          <t>en el semestre</t>
        </r>
        <r>
          <rPr>
            <sz val="8"/>
            <color indexed="81"/>
            <rFont val="Tahoma"/>
            <family val="2"/>
          </rPr>
          <t xml:space="preserve"> alguna de las siguientes actividades:
</t>
        </r>
        <r>
          <rPr>
            <b/>
            <sz val="8"/>
            <color indexed="81"/>
            <rFont val="Tahoma"/>
            <family val="2"/>
          </rPr>
          <t>- Consulta Nutricional 
-Consulta Mal Nutrición por Déficit
-Consulta Mal Nutrición por Exceso
-Consulta Estado Nutricional Normal</t>
        </r>
        <r>
          <rPr>
            <sz val="8"/>
            <color indexed="81"/>
            <rFont val="Tahoma"/>
            <family val="2"/>
          </rPr>
          <t xml:space="preserve">
Esta debe ser realizada  entre los  </t>
        </r>
        <r>
          <rPr>
            <b/>
            <sz val="8"/>
            <color indexed="81"/>
            <rFont val="Tahoma"/>
            <family val="2"/>
          </rPr>
          <t>3 años  6 meses  hasta 3 Años 11 meses 29 dias de edad del usuario.</t>
        </r>
      </text>
    </comment>
    <comment ref="C98" authorId="1" shapeId="0" xr:uid="{00000000-0006-0000-0100-000048000000}">
      <text>
        <r>
          <rPr>
            <sz val="9"/>
            <color indexed="81"/>
            <rFont val="Tahoma"/>
            <family val="2"/>
          </rPr>
          <t xml:space="preserve">Corresponde a los niños(as) que no acudieron a control el día que estaban citados y que se encuentran en los plazos máximos de inasistencia según edad.
</t>
        </r>
        <r>
          <rPr>
            <b/>
            <sz val="9"/>
            <color indexed="81"/>
            <rFont val="Tahoma"/>
            <family val="2"/>
          </rPr>
          <t xml:space="preserve">
0 a 11 meses      </t>
        </r>
        <r>
          <rPr>
            <sz val="9"/>
            <color indexed="81"/>
            <rFont val="Tahoma"/>
            <family val="2"/>
          </rPr>
          <t xml:space="preserve">3 meses de inasistencia desde la última citación
</t>
        </r>
        <r>
          <rPr>
            <b/>
            <sz val="9"/>
            <color indexed="81"/>
            <rFont val="Tahoma"/>
            <family val="2"/>
          </rPr>
          <t>12 a 24 meses</t>
        </r>
        <r>
          <rPr>
            <sz val="9"/>
            <color indexed="81"/>
            <rFont val="Tahoma"/>
            <family val="2"/>
          </rPr>
          <t xml:space="preserve">    6 meses de inasistencia desde la última citación
</t>
        </r>
        <r>
          <rPr>
            <b/>
            <sz val="9"/>
            <color indexed="81"/>
            <rFont val="Tahoma"/>
            <family val="2"/>
          </rPr>
          <t>2 a 9 años</t>
        </r>
        <r>
          <rPr>
            <sz val="9"/>
            <color indexed="81"/>
            <rFont val="Tahoma"/>
            <family val="2"/>
          </rPr>
          <t xml:space="preserve">            1 año de inasistencia desde la última citación
</t>
        </r>
      </text>
    </comment>
    <comment ref="C100" authorId="3" shapeId="0" xr:uid="{00000000-0006-0000-0100-000049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el campo </t>
        </r>
        <r>
          <rPr>
            <b/>
            <sz val="9"/>
            <color indexed="81"/>
            <rFont val="Tahoma"/>
            <family val="2"/>
          </rPr>
          <t>fecha del próximo control</t>
        </r>
        <r>
          <rPr>
            <sz val="9"/>
            <color indexed="81"/>
            <rFont val="Tahoma"/>
            <family val="2"/>
          </rPr>
          <t xml:space="preserve"> supere los 90 días
</t>
        </r>
      </text>
    </comment>
    <comment ref="C101" authorId="3" shapeId="0" xr:uid="{00000000-0006-0000-0100-00004A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el campo</t>
        </r>
        <r>
          <rPr>
            <b/>
            <sz val="9"/>
            <color indexed="81"/>
            <rFont val="Tahoma"/>
            <family val="2"/>
          </rPr>
          <t xml:space="preserve"> fecha del próximo control</t>
        </r>
        <r>
          <rPr>
            <sz val="9"/>
            <color indexed="81"/>
            <rFont val="Tahoma"/>
            <family val="2"/>
          </rPr>
          <t xml:space="preserve"> supere los 90 días</t>
        </r>
        <r>
          <rPr>
            <b/>
            <sz val="9"/>
            <color indexed="81"/>
            <rFont val="Tahoma"/>
            <family val="2"/>
          </rPr>
          <t xml:space="preserve">
</t>
        </r>
      </text>
    </comment>
    <comment ref="C102" authorId="3" shapeId="0" xr:uid="{00000000-0006-0000-0100-00004B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 xml:space="preserve">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el campo </t>
        </r>
        <r>
          <rPr>
            <b/>
            <sz val="9"/>
            <color indexed="81"/>
            <rFont val="Tahoma"/>
            <family val="2"/>
          </rPr>
          <t>fecha del próximo control</t>
        </r>
        <r>
          <rPr>
            <sz val="9"/>
            <color indexed="81"/>
            <rFont val="Tahoma"/>
            <family val="2"/>
          </rPr>
          <t xml:space="preserve"> supere los 180 días.</t>
        </r>
      </text>
    </comment>
    <comment ref="C103" authorId="3" shapeId="0" xr:uid="{00000000-0006-0000-0100-00004C000000}">
      <text>
        <r>
          <rPr>
            <sz val="9"/>
            <color indexed="81"/>
            <rFont val="Tahoma"/>
            <family val="2"/>
          </rPr>
          <t xml:space="preserve">Se considera como Población Bajo Control a aquellos que cumplan con las sgtes. condiciones:
</t>
        </r>
        <r>
          <rPr>
            <b/>
            <sz val="9"/>
            <color indexed="81"/>
            <rFont val="Tahoma"/>
            <family val="2"/>
          </rPr>
          <t xml:space="preserve">
Registrada la atención en el Módulo BOX - Pacientes Citados o en Agregar Documentos a una atención, </t>
        </r>
        <r>
          <rPr>
            <sz val="9"/>
            <color indexed="81"/>
            <rFont val="Tahoma"/>
            <family val="2"/>
          </rPr>
          <t>en el Formulario</t>
        </r>
        <r>
          <rPr>
            <b/>
            <sz val="9"/>
            <color indexed="81"/>
            <rFont val="Tahoma"/>
            <family val="2"/>
          </rPr>
          <t xml:space="preserve"> Control de Crecimiento y Desarrollo (Control Sano),</t>
        </r>
        <r>
          <rPr>
            <sz val="9"/>
            <color indexed="81"/>
            <rFont val="Tahoma"/>
            <family val="2"/>
          </rPr>
          <t xml:space="preserve"> el campo</t>
        </r>
        <r>
          <rPr>
            <b/>
            <sz val="9"/>
            <color indexed="81"/>
            <rFont val="Tahoma"/>
            <family val="2"/>
          </rPr>
          <t xml:space="preserve"> fecha del próximo control</t>
        </r>
        <r>
          <rPr>
            <sz val="9"/>
            <color indexed="81"/>
            <rFont val="Tahoma"/>
            <family val="2"/>
          </rPr>
          <t xml:space="preserve"> supere 180 días.</t>
        </r>
      </text>
    </comment>
    <comment ref="C104" authorId="3" shapeId="0" xr:uid="{00000000-0006-0000-0100-00004D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t>
        </r>
        <r>
          <rPr>
            <b/>
            <sz val="9"/>
            <color indexed="81"/>
            <rFont val="Tahoma"/>
            <family val="2"/>
          </rPr>
          <t xml:space="preserve"> Control de Crecimiento y Desarrollo (Control Sano),</t>
        </r>
        <r>
          <rPr>
            <sz val="9"/>
            <color indexed="81"/>
            <rFont val="Tahoma"/>
            <family val="2"/>
          </rPr>
          <t xml:space="preserve"> el campo</t>
        </r>
        <r>
          <rPr>
            <b/>
            <sz val="9"/>
            <color indexed="81"/>
            <rFont val="Tahoma"/>
            <family val="2"/>
          </rPr>
          <t xml:space="preserve"> fecha del próximo control</t>
        </r>
        <r>
          <rPr>
            <sz val="9"/>
            <color indexed="81"/>
            <rFont val="Tahoma"/>
            <family val="2"/>
          </rPr>
          <t xml:space="preserve"> supere los 11 meses 29 días.</t>
        </r>
      </text>
    </comment>
    <comment ref="C105" authorId="3" shapeId="0" xr:uid="{00000000-0006-0000-0100-00004E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el campo </t>
        </r>
        <r>
          <rPr>
            <b/>
            <sz val="9"/>
            <color indexed="81"/>
            <rFont val="Tahoma"/>
            <family val="2"/>
          </rPr>
          <t>fecha del próximo contro</t>
        </r>
        <r>
          <rPr>
            <sz val="9"/>
            <color indexed="81"/>
            <rFont val="Tahoma"/>
            <family val="2"/>
          </rPr>
          <t>l  supere los 11 meses 29 días.</t>
        </r>
      </text>
    </comment>
    <comment ref="C106" authorId="3" shapeId="0" xr:uid="{00000000-0006-0000-0100-00004F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,el campo </t>
        </r>
        <r>
          <rPr>
            <b/>
            <sz val="9"/>
            <color indexed="81"/>
            <rFont val="Tahoma"/>
            <family val="2"/>
          </rPr>
          <t>fecha del próximo control</t>
        </r>
        <r>
          <rPr>
            <sz val="9"/>
            <color indexed="81"/>
            <rFont val="Tahoma"/>
            <family val="2"/>
          </rPr>
          <t xml:space="preserve"> q supere los 11 meses 29 días.</t>
        </r>
      </text>
    </comment>
    <comment ref="C107" authorId="3" shapeId="0" xr:uid="{00000000-0006-0000-0100-000050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el campo </t>
        </r>
        <r>
          <rPr>
            <b/>
            <sz val="9"/>
            <color indexed="81"/>
            <rFont val="Tahoma"/>
            <family val="2"/>
          </rPr>
          <t>fecha del próximo control</t>
        </r>
        <r>
          <rPr>
            <sz val="9"/>
            <color indexed="81"/>
            <rFont val="Tahoma"/>
            <family val="2"/>
          </rPr>
          <t xml:space="preserve">  supere los 11 meses 29 días.</t>
        </r>
      </text>
    </comment>
    <comment ref="C108" authorId="3" shapeId="0" xr:uid="{00000000-0006-0000-0100-000051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en el Formulario</t>
        </r>
        <r>
          <rPr>
            <b/>
            <sz val="9"/>
            <color indexed="81"/>
            <rFont val="Tahoma"/>
            <family val="2"/>
          </rPr>
          <t xml:space="preserve"> Control de Crecimiento y Desarrollo (Control Sano)</t>
        </r>
        <r>
          <rPr>
            <sz val="9"/>
            <color indexed="81"/>
            <rFont val="Tahoma"/>
            <family val="2"/>
          </rPr>
          <t xml:space="preserve">, el campo </t>
        </r>
        <r>
          <rPr>
            <b/>
            <sz val="9"/>
            <color indexed="81"/>
            <rFont val="Tahoma"/>
            <family val="2"/>
          </rPr>
          <t xml:space="preserve">fecha del próximo control </t>
        </r>
        <r>
          <rPr>
            <sz val="9"/>
            <color indexed="81"/>
            <rFont val="Tahoma"/>
            <family val="2"/>
          </rPr>
          <t xml:space="preserve"> supere los 11 meses 29 días.</t>
        </r>
      </text>
    </comment>
    <comment ref="C111" authorId="1" shapeId="0" xr:uid="{00000000-0006-0000-0100-000052000000}">
      <text>
        <r>
          <rPr>
            <sz val="9"/>
            <color indexed="81"/>
            <rFont val="Tahoma"/>
            <family val="2"/>
          </rPr>
          <t>corresponde registrar el número de niños(as) que se encuentran bajo control según el resultado de medición de presión arterial</t>
        </r>
      </text>
    </comment>
    <comment ref="A113" authorId="2" shapeId="0" xr:uid="{00000000-0006-0000-0100-000053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Presión Arterial (mmHg)</t>
        </r>
        <r>
          <rPr>
            <sz val="9"/>
            <color indexed="81"/>
            <rFont val="Tahoma"/>
            <family val="2"/>
          </rPr>
          <t xml:space="preserve"> algún valor y que en el campo</t>
        </r>
        <r>
          <rPr>
            <b/>
            <sz val="9"/>
            <color indexed="81"/>
            <rFont val="Tahoma"/>
            <family val="2"/>
          </rPr>
          <t xml:space="preserve"> Clasificación de Presión Arterial de acuerdo al Percentil</t>
        </r>
        <r>
          <rPr>
            <sz val="9"/>
            <color indexed="81"/>
            <rFont val="Tahoma"/>
            <family val="2"/>
          </rPr>
          <t xml:space="preserve"> se registre el valor</t>
        </r>
        <r>
          <rPr>
            <b/>
            <sz val="9"/>
            <color indexed="81"/>
            <rFont val="Tahoma"/>
            <family val="2"/>
          </rPr>
          <t xml:space="preserve"> Normal (PA menor al percentil 90)
</t>
        </r>
      </text>
    </comment>
    <comment ref="A114" authorId="2" shapeId="0" xr:uid="{00000000-0006-0000-0100-000054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en el Formulario </t>
        </r>
        <r>
          <rPr>
            <b/>
            <sz val="9"/>
            <color indexed="81"/>
            <rFont val="Tahoma"/>
            <family val="2"/>
          </rPr>
          <t>Control de Crecimiento y Desarrollo (Control Sano)</t>
        </r>
        <r>
          <rPr>
            <sz val="9"/>
            <color indexed="81"/>
            <rFont val="Tahoma"/>
            <family val="2"/>
          </rPr>
          <t xml:space="preserve">, se registre en el campo </t>
        </r>
        <r>
          <rPr>
            <b/>
            <sz val="9"/>
            <color indexed="81"/>
            <rFont val="Tahoma"/>
            <family val="2"/>
          </rPr>
          <t>Presión Arterial (mmHg)</t>
        </r>
        <r>
          <rPr>
            <sz val="9"/>
            <color indexed="81"/>
            <rFont val="Tahoma"/>
            <family val="2"/>
          </rPr>
          <t xml:space="preserve"> algún valor y que en el campo</t>
        </r>
        <r>
          <rPr>
            <b/>
            <sz val="9"/>
            <color indexed="81"/>
            <rFont val="Tahoma"/>
            <family val="2"/>
          </rPr>
          <t xml:space="preserve"> Clasificación de Presión Arterial de acuerdo al Percentil</t>
        </r>
        <r>
          <rPr>
            <sz val="9"/>
            <color indexed="81"/>
            <rFont val="Tahoma"/>
            <family val="2"/>
          </rPr>
          <t xml:space="preserve"> se registre el valor </t>
        </r>
        <r>
          <rPr>
            <b/>
            <sz val="9"/>
            <color indexed="81"/>
            <rFont val="Tahoma"/>
            <family val="2"/>
          </rPr>
          <t>PRE-HIPERTENSIÓN (PA entre percentil 90 al 95)</t>
        </r>
      </text>
    </comment>
    <comment ref="A115" authorId="2" shapeId="0" xr:uid="{00000000-0006-0000-0100-000055000000}">
      <text>
        <r>
          <rPr>
            <sz val="9"/>
            <color indexed="81"/>
            <rFont val="Tahoma"/>
            <family val="2"/>
          </rPr>
          <t>Se considera como Población Bajo Control a aquellos que cumplan con las sgtes. condiciones:
Registrada la atención en el Módulo</t>
        </r>
        <r>
          <rPr>
            <b/>
            <sz val="9"/>
            <color indexed="81"/>
            <rFont val="Tahoma"/>
            <family val="2"/>
          </rPr>
          <t xml:space="preserve">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xml:space="preserve"> en el Formulario</t>
        </r>
        <r>
          <rPr>
            <b/>
            <sz val="9"/>
            <color indexed="81"/>
            <rFont val="Tahoma"/>
            <family val="2"/>
          </rPr>
          <t xml:space="preserve"> Control de Crecimiento y Desarrollo (Control Sano),</t>
        </r>
        <r>
          <rPr>
            <sz val="9"/>
            <color indexed="81"/>
            <rFont val="Tahoma"/>
            <family val="2"/>
          </rPr>
          <t xml:space="preserve"> se registre en el campo</t>
        </r>
        <r>
          <rPr>
            <b/>
            <sz val="9"/>
            <color indexed="81"/>
            <rFont val="Tahoma"/>
            <family val="2"/>
          </rPr>
          <t xml:space="preserve"> Presión Arterial (mmHg) </t>
        </r>
        <r>
          <rPr>
            <sz val="9"/>
            <color indexed="81"/>
            <rFont val="Tahoma"/>
            <family val="2"/>
          </rPr>
          <t xml:space="preserve">algún valor y que en el campo </t>
        </r>
        <r>
          <rPr>
            <b/>
            <sz val="9"/>
            <color indexed="81"/>
            <rFont val="Tahoma"/>
            <family val="2"/>
          </rPr>
          <t xml:space="preserve">Clasificación de Presión Arterial de acuerdo al Percentil </t>
        </r>
        <r>
          <rPr>
            <sz val="9"/>
            <color indexed="81"/>
            <rFont val="Tahoma"/>
            <family val="2"/>
          </rPr>
          <t>se registre el valor</t>
        </r>
        <r>
          <rPr>
            <b/>
            <sz val="9"/>
            <color indexed="81"/>
            <rFont val="Tahoma"/>
            <family val="2"/>
          </rPr>
          <t xml:space="preserve"> ETAPA 1 (PA entre percentil 95 al 99)</t>
        </r>
      </text>
    </comment>
    <comment ref="A116" authorId="2" shapeId="0" xr:uid="{00000000-0006-0000-0100-000056000000}">
      <text>
        <r>
          <rPr>
            <sz val="9"/>
            <color indexed="81"/>
            <rFont val="Tahoma"/>
            <family val="2"/>
          </rPr>
          <t xml:space="preserve">Se considera como Población Bajo Control a aquellos que cumplan con las sgtes. condiciones:
Registrada la atención en el Módulo </t>
        </r>
        <r>
          <rPr>
            <b/>
            <sz val="9"/>
            <color indexed="81"/>
            <rFont val="Tahoma"/>
            <family val="2"/>
          </rPr>
          <t>BOX - Pacientes Citados</t>
        </r>
        <r>
          <rPr>
            <sz val="9"/>
            <color indexed="81"/>
            <rFont val="Tahoma"/>
            <family val="2"/>
          </rPr>
          <t xml:space="preserve"> o en</t>
        </r>
        <r>
          <rPr>
            <b/>
            <sz val="9"/>
            <color indexed="81"/>
            <rFont val="Tahoma"/>
            <family val="2"/>
          </rPr>
          <t xml:space="preserve"> Agregar Documentos a una atención,</t>
        </r>
        <r>
          <rPr>
            <sz val="9"/>
            <color indexed="81"/>
            <rFont val="Tahoma"/>
            <family val="2"/>
          </rPr>
          <t xml:space="preserve"> en el Formulario</t>
        </r>
        <r>
          <rPr>
            <b/>
            <sz val="9"/>
            <color indexed="81"/>
            <rFont val="Tahoma"/>
            <family val="2"/>
          </rPr>
          <t xml:space="preserve"> Control de Crecimiento y Desarrollo (Control Sano), </t>
        </r>
        <r>
          <rPr>
            <sz val="9"/>
            <color indexed="81"/>
            <rFont val="Tahoma"/>
            <family val="2"/>
          </rPr>
          <t>se registre en el campo</t>
        </r>
        <r>
          <rPr>
            <b/>
            <sz val="9"/>
            <color indexed="81"/>
            <rFont val="Tahoma"/>
            <family val="2"/>
          </rPr>
          <t xml:space="preserve"> Presión Arterial (mmHg) </t>
        </r>
        <r>
          <rPr>
            <sz val="9"/>
            <color indexed="81"/>
            <rFont val="Tahoma"/>
            <family val="2"/>
          </rPr>
          <t>algún valor y que en el campo</t>
        </r>
        <r>
          <rPr>
            <b/>
            <sz val="9"/>
            <color indexed="81"/>
            <rFont val="Tahoma"/>
            <family val="2"/>
          </rPr>
          <t xml:space="preserve"> Clasificación de Presión Arterial de acuerdo al Percentil </t>
        </r>
        <r>
          <rPr>
            <sz val="9"/>
            <color indexed="81"/>
            <rFont val="Tahoma"/>
            <family val="2"/>
          </rPr>
          <t>se registre el valor</t>
        </r>
        <r>
          <rPr>
            <b/>
            <sz val="9"/>
            <color indexed="81"/>
            <rFont val="Tahoma"/>
            <family val="2"/>
          </rPr>
          <t xml:space="preserve"> ETAPA 2 (PA mayor al percentil 99)</t>
        </r>
      </text>
    </comment>
    <comment ref="C119" authorId="1" shapeId="0" xr:uid="{00000000-0006-0000-0100-000057000000}">
      <text>
        <r>
          <rPr>
            <sz val="9"/>
            <color indexed="81"/>
            <rFont val="Tahoma"/>
            <family val="2"/>
          </rPr>
          <t>Corresponde al número de niños(as) eutróficos que se encuentran bajo
control y que han sido clasificados con o sin riesgo de malnutrición por exceso.</t>
        </r>
      </text>
    </comment>
    <comment ref="D120" authorId="3" shapeId="0" xr:uid="{00000000-0006-0000-0100-000058000000}">
      <text>
        <r>
          <rPr>
            <sz val="8"/>
            <color indexed="81"/>
            <rFont val="Tahoma"/>
            <family val="2"/>
          </rPr>
          <t>Se considera como Población Bajo Control a aquellos que cumplan con las sgtes. condiciones:
Registrada la atención en el Módulo</t>
        </r>
        <r>
          <rPr>
            <b/>
            <sz val="8"/>
            <color indexed="81"/>
            <rFont val="Tahoma"/>
            <family val="2"/>
          </rPr>
          <t xml:space="preserve"> BOX - Pacientes Citados</t>
        </r>
        <r>
          <rPr>
            <sz val="8"/>
            <color indexed="81"/>
            <rFont val="Tahoma"/>
            <family val="2"/>
          </rPr>
          <t xml:space="preserve"> o en </t>
        </r>
        <r>
          <rPr>
            <b/>
            <sz val="8"/>
            <color indexed="81"/>
            <rFont val="Tahoma"/>
            <family val="2"/>
          </rPr>
          <t>Agregar Documentos a una atención,</t>
        </r>
        <r>
          <rPr>
            <sz val="8"/>
            <color indexed="81"/>
            <rFont val="Tahoma"/>
            <family val="2"/>
          </rPr>
          <t xml:space="preserve"> en el Formulario</t>
        </r>
        <r>
          <rPr>
            <b/>
            <sz val="8"/>
            <color indexed="81"/>
            <rFont val="Tahoma"/>
            <family val="2"/>
          </rPr>
          <t xml:space="preserve"> Control de Crecimiento y Desarrollo (Control Sano),</t>
        </r>
        <r>
          <rPr>
            <sz val="8"/>
            <color indexed="81"/>
            <rFont val="Tahoma"/>
            <family val="2"/>
          </rPr>
          <t xml:space="preserve"> se registre la fecha del próximo control que debe ser superior o igual a la fecha de corte menos 3 meses, </t>
        </r>
        <r>
          <rPr>
            <b/>
            <sz val="8"/>
            <color indexed="81"/>
            <rFont val="Tahoma"/>
            <family val="2"/>
          </rPr>
          <t>adicionalmente</t>
        </r>
        <r>
          <rPr>
            <sz val="8"/>
            <color indexed="81"/>
            <rFont val="Tahoma"/>
            <family val="2"/>
          </rPr>
          <t xml:space="preserve"> debe tener realizado el Formulario</t>
        </r>
        <r>
          <rPr>
            <b/>
            <sz val="8"/>
            <color indexed="81"/>
            <rFont val="Tahoma"/>
            <family val="2"/>
          </rPr>
          <t xml:space="preserve"> Pauta de Factores Condicionantes de Riesgo de Malnutrición por Exceso</t>
        </r>
        <r>
          <rPr>
            <sz val="8"/>
            <color indexed="81"/>
            <rFont val="Tahoma"/>
            <family val="2"/>
          </rPr>
          <t xml:space="preserve"> y en el campo  </t>
        </r>
        <r>
          <rPr>
            <b/>
            <sz val="8"/>
            <color indexed="81"/>
            <rFont val="Tahoma"/>
            <family val="2"/>
          </rPr>
          <t>Resultado FRME</t>
        </r>
        <r>
          <rPr>
            <sz val="8"/>
            <color indexed="81"/>
            <rFont val="Tahoma"/>
            <family val="2"/>
          </rPr>
          <t xml:space="preserve"> tenga alguno de los siguientes valores:
</t>
        </r>
        <r>
          <rPr>
            <b/>
            <sz val="8"/>
            <color indexed="81"/>
            <rFont val="Tahoma"/>
            <family val="2"/>
          </rPr>
          <t>• Con Riesgo
• Sin Riesgo</t>
        </r>
        <r>
          <rPr>
            <sz val="8"/>
            <color indexed="81"/>
            <rFont val="Tahoma"/>
            <family val="2"/>
          </rPr>
          <t xml:space="preserve">
</t>
        </r>
      </text>
    </comment>
    <comment ref="E120" authorId="3" shapeId="0" xr:uid="{00000000-0006-0000-0100-000059000000}">
      <text>
        <r>
          <rPr>
            <sz val="8"/>
            <color indexed="81"/>
            <rFont val="Tahoma"/>
            <family val="2"/>
          </rPr>
          <t xml:space="preserve">Se considera como Población Bajo Control a aquellos que cumplan con las sgtes. condiciones:
Registrada la atención en el Módulo </t>
        </r>
        <r>
          <rPr>
            <b/>
            <sz val="8"/>
            <color indexed="81"/>
            <rFont val="Tahoma"/>
            <family val="2"/>
          </rPr>
          <t xml:space="preserve">BOX - Pacientes Citados </t>
        </r>
        <r>
          <rPr>
            <sz val="8"/>
            <color indexed="81"/>
            <rFont val="Tahoma"/>
            <family val="2"/>
          </rPr>
          <t xml:space="preserve">o en </t>
        </r>
        <r>
          <rPr>
            <b/>
            <sz val="8"/>
            <color indexed="81"/>
            <rFont val="Tahoma"/>
            <family val="2"/>
          </rPr>
          <t>Agregar Documentos a una atención,</t>
        </r>
        <r>
          <rPr>
            <sz val="8"/>
            <color indexed="81"/>
            <rFont val="Tahoma"/>
            <family val="2"/>
          </rPr>
          <t xml:space="preserve"> en el Formulario </t>
        </r>
        <r>
          <rPr>
            <b/>
            <sz val="8"/>
            <color indexed="81"/>
            <rFont val="Tahoma"/>
            <family val="2"/>
          </rPr>
          <t>Control de Crecimiento y Desarrollo (Control Sano),</t>
        </r>
        <r>
          <rPr>
            <sz val="8"/>
            <color indexed="81"/>
            <rFont val="Tahoma"/>
            <family val="2"/>
          </rPr>
          <t xml:space="preserve"> se registre la fecha del próximo control que debe ser superior o igual a la fecha de corte menos 6 meses, </t>
        </r>
        <r>
          <rPr>
            <b/>
            <sz val="8"/>
            <color indexed="81"/>
            <rFont val="Tahoma"/>
            <family val="2"/>
          </rPr>
          <t>adicionalmente</t>
        </r>
        <r>
          <rPr>
            <sz val="8"/>
            <color indexed="81"/>
            <rFont val="Tahoma"/>
            <family val="2"/>
          </rPr>
          <t xml:space="preserve"> debe tener realizado el Formulario</t>
        </r>
        <r>
          <rPr>
            <b/>
            <sz val="8"/>
            <color indexed="81"/>
            <rFont val="Tahoma"/>
            <family val="2"/>
          </rPr>
          <t xml:space="preserve"> Pauta de Factores Condicionantes de Riesgo de Malnutrición por Exceso </t>
        </r>
        <r>
          <rPr>
            <sz val="8"/>
            <color indexed="81"/>
            <rFont val="Tahoma"/>
            <family val="2"/>
          </rPr>
          <t xml:space="preserve">y en el campo  </t>
        </r>
        <r>
          <rPr>
            <b/>
            <sz val="8"/>
            <color indexed="81"/>
            <rFont val="Tahoma"/>
            <family val="2"/>
          </rPr>
          <t>Resultado FRME</t>
        </r>
        <r>
          <rPr>
            <sz val="8"/>
            <color indexed="81"/>
            <rFont val="Tahoma"/>
            <family val="2"/>
          </rPr>
          <t xml:space="preserve"> tenga alguno de los siguientes valores:
</t>
        </r>
        <r>
          <rPr>
            <b/>
            <sz val="8"/>
            <color indexed="81"/>
            <rFont val="Tahoma"/>
            <family val="2"/>
          </rPr>
          <t>• Con Riesgo
• Sin Riesgo</t>
        </r>
      </text>
    </comment>
    <comment ref="F120" authorId="3" shapeId="0" xr:uid="{00000000-0006-0000-0100-00005A000000}">
      <text>
        <r>
          <rPr>
            <sz val="8"/>
            <color indexed="81"/>
            <rFont val="Tahoma"/>
            <family val="2"/>
          </rPr>
          <t xml:space="preserve">Se considera como Población Bajo Control a aquellos que cumplan con las sgtes. condiciones:
Registrada la atención en el Módulo </t>
        </r>
        <r>
          <rPr>
            <b/>
            <sz val="8"/>
            <color indexed="81"/>
            <rFont val="Tahoma"/>
            <family val="2"/>
          </rPr>
          <t>BOX - Pacientes Citados</t>
        </r>
        <r>
          <rPr>
            <sz val="8"/>
            <color indexed="81"/>
            <rFont val="Tahoma"/>
            <family val="2"/>
          </rPr>
          <t xml:space="preserve"> o en</t>
        </r>
        <r>
          <rPr>
            <b/>
            <sz val="8"/>
            <color indexed="81"/>
            <rFont val="Tahoma"/>
            <family val="2"/>
          </rPr>
          <t xml:space="preserve"> Agregar Documentos a una atención, </t>
        </r>
        <r>
          <rPr>
            <sz val="8"/>
            <color indexed="81"/>
            <rFont val="Tahoma"/>
            <family val="2"/>
          </rPr>
          <t>en el Formulario</t>
        </r>
        <r>
          <rPr>
            <b/>
            <sz val="8"/>
            <color indexed="81"/>
            <rFont val="Tahoma"/>
            <family val="2"/>
          </rPr>
          <t xml:space="preserve"> Control de Crecimiento y Desarrollo (Control Sano),</t>
        </r>
        <r>
          <rPr>
            <sz val="8"/>
            <color indexed="81"/>
            <rFont val="Tahoma"/>
            <family val="2"/>
          </rPr>
          <t xml:space="preserve"> se registre la fecha del próximo control que debe ser superior o igual a la fecha de corte menos 11  meses 29 días,</t>
        </r>
        <r>
          <rPr>
            <b/>
            <sz val="8"/>
            <color indexed="81"/>
            <rFont val="Tahoma"/>
            <family val="2"/>
          </rPr>
          <t xml:space="preserve"> adicionalmente</t>
        </r>
        <r>
          <rPr>
            <sz val="8"/>
            <color indexed="81"/>
            <rFont val="Tahoma"/>
            <family val="2"/>
          </rPr>
          <t xml:space="preserve"> debe tener realizado el Formulario</t>
        </r>
        <r>
          <rPr>
            <b/>
            <sz val="8"/>
            <color indexed="81"/>
            <rFont val="Tahoma"/>
            <family val="2"/>
          </rPr>
          <t xml:space="preserve"> Pauta de Factores Condicionantes de Riesgo de Malnutrición por Exceso </t>
        </r>
        <r>
          <rPr>
            <sz val="8"/>
            <color indexed="81"/>
            <rFont val="Tahoma"/>
            <family val="2"/>
          </rPr>
          <t>y en el campo</t>
        </r>
        <r>
          <rPr>
            <b/>
            <sz val="8"/>
            <color indexed="81"/>
            <rFont val="Tahoma"/>
            <family val="2"/>
          </rPr>
          <t xml:space="preserve">  Resultado FRME</t>
        </r>
        <r>
          <rPr>
            <sz val="8"/>
            <color indexed="81"/>
            <rFont val="Tahoma"/>
            <family val="2"/>
          </rPr>
          <t xml:space="preserve"> tenga alguno de los siguientes valores:
</t>
        </r>
        <r>
          <rPr>
            <b/>
            <sz val="8"/>
            <color indexed="81"/>
            <rFont val="Tahoma"/>
            <family val="2"/>
          </rPr>
          <t>• Con Riesgo
• Sin Riesgo</t>
        </r>
      </text>
    </comment>
    <comment ref="G120" authorId="3" shapeId="0" xr:uid="{00000000-0006-0000-0100-00005B000000}">
      <text>
        <r>
          <rPr>
            <sz val="8"/>
            <color indexed="81"/>
            <rFont val="Tahoma"/>
            <family val="2"/>
          </rPr>
          <t>Se considera como Población Bajo Control a aquellos que cumplan con las sgtes. condiciones:
Registrada la atención en el Módulo</t>
        </r>
        <r>
          <rPr>
            <b/>
            <sz val="8"/>
            <color indexed="81"/>
            <rFont val="Tahoma"/>
            <family val="2"/>
          </rPr>
          <t xml:space="preserve"> BOX - Pacientes Citado</t>
        </r>
        <r>
          <rPr>
            <sz val="8"/>
            <color indexed="81"/>
            <rFont val="Tahoma"/>
            <family val="2"/>
          </rPr>
          <t xml:space="preserve">s o en </t>
        </r>
        <r>
          <rPr>
            <b/>
            <sz val="8"/>
            <color indexed="81"/>
            <rFont val="Tahoma"/>
            <family val="2"/>
          </rPr>
          <t>Agregar Documentos a una atención,</t>
        </r>
        <r>
          <rPr>
            <sz val="8"/>
            <color indexed="81"/>
            <rFont val="Tahoma"/>
            <family val="2"/>
          </rPr>
          <t xml:space="preserve"> en el Formulario</t>
        </r>
        <r>
          <rPr>
            <b/>
            <sz val="8"/>
            <color indexed="81"/>
            <rFont val="Tahoma"/>
            <family val="2"/>
          </rPr>
          <t xml:space="preserve"> Control de Crecimiento y Desarrollo (Control Sano</t>
        </r>
        <r>
          <rPr>
            <sz val="8"/>
            <color indexed="81"/>
            <rFont val="Tahoma"/>
            <family val="2"/>
          </rPr>
          <t xml:space="preserve">), se registre la fecha del próximo control que debe ser superior o igual a la fecha de corte menos 11  meses 29 días, </t>
        </r>
        <r>
          <rPr>
            <b/>
            <sz val="8"/>
            <color indexed="81"/>
            <rFont val="Tahoma"/>
            <family val="2"/>
          </rPr>
          <t>adicionalmente</t>
        </r>
        <r>
          <rPr>
            <sz val="8"/>
            <color indexed="81"/>
            <rFont val="Tahoma"/>
            <family val="2"/>
          </rPr>
          <t xml:space="preserve"> debe tener realizado el Formulario</t>
        </r>
        <r>
          <rPr>
            <b/>
            <sz val="8"/>
            <color indexed="81"/>
            <rFont val="Tahoma"/>
            <family val="2"/>
          </rPr>
          <t xml:space="preserve"> Pauta de Factores Condicionantes de Riesgo de Malnutrición por Exceso</t>
        </r>
        <r>
          <rPr>
            <sz val="8"/>
            <color indexed="81"/>
            <rFont val="Tahoma"/>
            <family val="2"/>
          </rPr>
          <t xml:space="preserve"> y en el campo  </t>
        </r>
        <r>
          <rPr>
            <b/>
            <sz val="8"/>
            <color indexed="81"/>
            <rFont val="Tahoma"/>
            <family val="2"/>
          </rPr>
          <t>Resultado FRME</t>
        </r>
        <r>
          <rPr>
            <sz val="8"/>
            <color indexed="81"/>
            <rFont val="Tahoma"/>
            <family val="2"/>
          </rPr>
          <t xml:space="preserve"> tenga alguno de los siguientes valores:
</t>
        </r>
        <r>
          <rPr>
            <b/>
            <sz val="8"/>
            <color indexed="81"/>
            <rFont val="Tahoma"/>
            <family val="2"/>
          </rPr>
          <t>• Con Riesgo
• Sin Riesgo</t>
        </r>
      </text>
    </comment>
    <comment ref="H120" authorId="3" shapeId="0" xr:uid="{00000000-0006-0000-0100-00005C000000}">
      <text>
        <r>
          <rPr>
            <sz val="8"/>
            <color indexed="81"/>
            <rFont val="Tahoma"/>
            <family val="2"/>
          </rPr>
          <t xml:space="preserve">Se considera como Población Bajo Control a aquellos que cumplan con las sgtes. condiciones:
Registrada la atención en el Módulo </t>
        </r>
        <r>
          <rPr>
            <b/>
            <sz val="8"/>
            <color indexed="81"/>
            <rFont val="Tahoma"/>
            <family val="2"/>
          </rPr>
          <t xml:space="preserve">BOX - Pacientes Citados </t>
        </r>
        <r>
          <rPr>
            <sz val="8"/>
            <color indexed="81"/>
            <rFont val="Tahoma"/>
            <family val="2"/>
          </rPr>
          <t xml:space="preserve">o en </t>
        </r>
        <r>
          <rPr>
            <b/>
            <sz val="8"/>
            <color indexed="81"/>
            <rFont val="Tahoma"/>
            <family val="2"/>
          </rPr>
          <t>Agregar Documentos a una atención,</t>
        </r>
        <r>
          <rPr>
            <sz val="8"/>
            <color indexed="81"/>
            <rFont val="Tahoma"/>
            <family val="2"/>
          </rPr>
          <t xml:space="preserve"> en el Formulario</t>
        </r>
        <r>
          <rPr>
            <b/>
            <sz val="8"/>
            <color indexed="81"/>
            <rFont val="Tahoma"/>
            <family val="2"/>
          </rPr>
          <t xml:space="preserve"> Control de Crecimiento y Desarrollo (Control Sano)</t>
        </r>
        <r>
          <rPr>
            <sz val="8"/>
            <color indexed="81"/>
            <rFont val="Tahoma"/>
            <family val="2"/>
          </rPr>
          <t xml:space="preserve">, se registre la fecha del próximo control que debe ser superior o igual a la fecha de corte menos 11  meses 29 días, </t>
        </r>
        <r>
          <rPr>
            <b/>
            <sz val="8"/>
            <color indexed="81"/>
            <rFont val="Tahoma"/>
            <family val="2"/>
          </rPr>
          <t>adicionalmente</t>
        </r>
        <r>
          <rPr>
            <sz val="8"/>
            <color indexed="81"/>
            <rFont val="Tahoma"/>
            <family val="2"/>
          </rPr>
          <t xml:space="preserve"> debe tener realizado el Formulario </t>
        </r>
        <r>
          <rPr>
            <b/>
            <sz val="8"/>
            <color indexed="81"/>
            <rFont val="Tahoma"/>
            <family val="2"/>
          </rPr>
          <t>Pauta de Factores Condicionantes de Riesgo de Malnutrición por Exceso</t>
        </r>
        <r>
          <rPr>
            <sz val="8"/>
            <color indexed="81"/>
            <rFont val="Tahoma"/>
            <family val="2"/>
          </rPr>
          <t xml:space="preserve"> y en el campo</t>
        </r>
        <r>
          <rPr>
            <b/>
            <sz val="8"/>
            <color indexed="81"/>
            <rFont val="Tahoma"/>
            <family val="2"/>
          </rPr>
          <t xml:space="preserve">  Resultado FRME </t>
        </r>
        <r>
          <rPr>
            <sz val="8"/>
            <color indexed="81"/>
            <rFont val="Tahoma"/>
            <family val="2"/>
          </rPr>
          <t xml:space="preserve">tenga alguno de los siguientes valores:
</t>
        </r>
        <r>
          <rPr>
            <b/>
            <sz val="8"/>
            <color indexed="81"/>
            <rFont val="Tahoma"/>
            <family val="2"/>
          </rPr>
          <t>• Con Riesgo
• Sin Riesgo</t>
        </r>
      </text>
    </comment>
    <comment ref="I120" authorId="3" shapeId="0" xr:uid="{00000000-0006-0000-0100-00005D000000}">
      <text>
        <r>
          <rPr>
            <sz val="8"/>
            <color indexed="81"/>
            <rFont val="Tahoma"/>
            <family val="2"/>
          </rPr>
          <t>Se considera como Población Bajo Control a aquellos que cumplan con las sgtes. condiciones:
Registrada la atención en el Módulo</t>
        </r>
        <r>
          <rPr>
            <b/>
            <sz val="8"/>
            <color indexed="81"/>
            <rFont val="Tahoma"/>
            <family val="2"/>
          </rPr>
          <t xml:space="preserve"> BOX - Pacientes Citados</t>
        </r>
        <r>
          <rPr>
            <sz val="8"/>
            <color indexed="81"/>
            <rFont val="Tahoma"/>
            <family val="2"/>
          </rPr>
          <t xml:space="preserve"> o en </t>
        </r>
        <r>
          <rPr>
            <b/>
            <sz val="8"/>
            <color indexed="81"/>
            <rFont val="Tahoma"/>
            <family val="2"/>
          </rPr>
          <t>Agregar Documentos a una atención,</t>
        </r>
        <r>
          <rPr>
            <sz val="8"/>
            <color indexed="81"/>
            <rFont val="Tahoma"/>
            <family val="2"/>
          </rPr>
          <t xml:space="preserve"> en el Formulario </t>
        </r>
        <r>
          <rPr>
            <b/>
            <sz val="8"/>
            <color indexed="81"/>
            <rFont val="Tahoma"/>
            <family val="2"/>
          </rPr>
          <t>Control de Crecimiento y Desarrollo (Control Sano)</t>
        </r>
        <r>
          <rPr>
            <sz val="8"/>
            <color indexed="81"/>
            <rFont val="Tahoma"/>
            <family val="2"/>
          </rPr>
          <t xml:space="preserve">, se registre la fecha del próximo control que debe ser superior o igual a la fecha de corte menos 11  meses 29 días, </t>
        </r>
        <r>
          <rPr>
            <b/>
            <sz val="8"/>
            <color indexed="81"/>
            <rFont val="Tahoma"/>
            <family val="2"/>
          </rPr>
          <t>adicionalment</t>
        </r>
        <r>
          <rPr>
            <sz val="8"/>
            <color indexed="81"/>
            <rFont val="Tahoma"/>
            <family val="2"/>
          </rPr>
          <t xml:space="preserve">e debe tener realizado el Formulario </t>
        </r>
        <r>
          <rPr>
            <b/>
            <sz val="8"/>
            <color indexed="81"/>
            <rFont val="Tahoma"/>
            <family val="2"/>
          </rPr>
          <t xml:space="preserve">Pauta de Factores Condicionantes de Riesgo de Malnutrición por Exceso </t>
        </r>
        <r>
          <rPr>
            <sz val="8"/>
            <color indexed="81"/>
            <rFont val="Tahoma"/>
            <family val="2"/>
          </rPr>
          <t xml:space="preserve">y en el campo </t>
        </r>
        <r>
          <rPr>
            <b/>
            <sz val="8"/>
            <color indexed="81"/>
            <rFont val="Tahoma"/>
            <family val="2"/>
          </rPr>
          <t xml:space="preserve"> Resultado FRM</t>
        </r>
        <r>
          <rPr>
            <sz val="8"/>
            <color indexed="81"/>
            <rFont val="Tahoma"/>
            <family val="2"/>
          </rPr>
          <t xml:space="preserve">E tenga alguno de los siguientes valores:
</t>
        </r>
        <r>
          <rPr>
            <b/>
            <sz val="8"/>
            <color indexed="81"/>
            <rFont val="Tahoma"/>
            <family val="2"/>
          </rPr>
          <t>• Con Riesgo
• Sin Riesgo</t>
        </r>
      </text>
    </comment>
    <comment ref="AR125" authorId="1" shapeId="0" xr:uid="{00000000-0006-0000-0100-00005E000000}">
      <text>
        <r>
          <rPr>
            <sz val="9"/>
            <color indexed="81"/>
            <rFont val="Tahoma"/>
            <family val="2"/>
          </rPr>
          <t xml:space="preserve">Contabiliza los usuarios en control (segun edad) que en el módulo </t>
        </r>
        <r>
          <rPr>
            <b/>
            <sz val="9"/>
            <color indexed="81"/>
            <rFont val="Tahoma"/>
            <family val="2"/>
          </rPr>
          <t>Admisión - Inscripción</t>
        </r>
        <r>
          <rPr>
            <sz val="9"/>
            <color indexed="81"/>
            <rFont val="Tahoma"/>
            <family val="2"/>
          </rPr>
          <t xml:space="preserve"> indique algún pueblo originario.</t>
        </r>
      </text>
    </comment>
    <comment ref="AT125" authorId="1" shapeId="0" xr:uid="{00000000-0006-0000-0100-00005F000000}">
      <text>
        <r>
          <rPr>
            <sz val="9"/>
            <color indexed="81"/>
            <rFont val="Tahoma"/>
            <family val="2"/>
          </rPr>
          <t xml:space="preserve">Se contabilizara a los pacientes que tengan en  Antecedentes del usuario </t>
        </r>
        <r>
          <rPr>
            <b/>
            <sz val="9"/>
            <color indexed="81"/>
            <rFont val="Tahoma"/>
            <family val="2"/>
          </rPr>
          <t>APS / Pestaña "Identificacion"  Item  Alertas Adm.  "MIGRANTES"</t>
        </r>
      </text>
    </comment>
    <comment ref="A128" authorId="1" shapeId="0" xr:uid="{00000000-0006-0000-0100-000060000000}">
      <text>
        <r>
          <rPr>
            <sz val="9"/>
            <color indexed="81"/>
            <rFont val="Tahoma"/>
            <family val="2"/>
          </rPr>
          <t>Se considera como Población Bajo Control a aquellos que cumplan con las sgtes. condiciones:</t>
        </r>
        <r>
          <rPr>
            <b/>
            <sz val="9"/>
            <color indexed="81"/>
            <rFont val="Tahoma"/>
            <family val="2"/>
          </rPr>
          <t xml:space="preserve">
</t>
        </r>
        <r>
          <rPr>
            <sz val="9"/>
            <color indexed="81"/>
            <rFont val="Tahoma"/>
            <family val="2"/>
          </rPr>
          <t>Registrada la atención en el Módulo BOX - Pacientes Citados o en Agregar Documentos a una atención, en el Formulario</t>
        </r>
        <r>
          <rPr>
            <b/>
            <sz val="9"/>
            <color indexed="81"/>
            <rFont val="Tahoma"/>
            <family val="2"/>
          </rPr>
          <t xml:space="preserve"> Control de Crecimiento y Desarrollo (Control Sano), </t>
        </r>
        <r>
          <rPr>
            <sz val="9"/>
            <color indexed="81"/>
            <rFont val="Tahoma"/>
            <family val="2"/>
          </rPr>
          <t xml:space="preserve"> en la sección </t>
        </r>
        <r>
          <rPr>
            <b/>
            <sz val="9"/>
            <color indexed="81"/>
            <rFont val="Tahoma"/>
            <family val="2"/>
          </rPr>
          <t xml:space="preserve">Naneas, </t>
        </r>
        <r>
          <rPr>
            <sz val="9"/>
            <color indexed="81"/>
            <rFont val="Tahoma"/>
            <family val="2"/>
          </rPr>
          <t xml:space="preserve">en el campo </t>
        </r>
        <r>
          <rPr>
            <b/>
            <sz val="9"/>
            <color indexed="81"/>
            <rFont val="Tahoma"/>
            <family val="2"/>
          </rPr>
          <t>¿Es Naneas?</t>
        </r>
        <r>
          <rPr>
            <sz val="9"/>
            <color indexed="81"/>
            <rFont val="Tahoma"/>
            <family val="2"/>
          </rPr>
          <t xml:space="preserve"> se indique el Valor </t>
        </r>
        <r>
          <rPr>
            <b/>
            <sz val="9"/>
            <color indexed="81"/>
            <rFont val="Tahoma"/>
            <family val="2"/>
          </rPr>
          <t xml:space="preserve">SI, </t>
        </r>
        <r>
          <rPr>
            <sz val="9"/>
            <color indexed="81"/>
            <rFont val="Tahoma"/>
            <family val="2"/>
          </rPr>
          <t xml:space="preserve">en el campo </t>
        </r>
        <r>
          <rPr>
            <b/>
            <sz val="9"/>
            <color indexed="81"/>
            <rFont val="Tahoma"/>
            <family val="2"/>
          </rPr>
          <t>estado</t>
        </r>
        <r>
          <rPr>
            <sz val="9"/>
            <color indexed="81"/>
            <rFont val="Tahoma"/>
            <family val="2"/>
          </rPr>
          <t xml:space="preserve"> se registre el valor</t>
        </r>
        <r>
          <rPr>
            <b/>
            <sz val="9"/>
            <color indexed="81"/>
            <rFont val="Tahoma"/>
            <family val="2"/>
          </rPr>
          <t xml:space="preserve"> Ingreso o Seguimiento </t>
        </r>
        <r>
          <rPr>
            <sz val="9"/>
            <color indexed="81"/>
            <rFont val="Tahoma"/>
            <family val="2"/>
          </rPr>
          <t xml:space="preserve">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 xml:space="preserve">Presion Arterial Elevada
Adicionalmente </t>
        </r>
        <r>
          <rPr>
            <sz val="9"/>
            <color indexed="81"/>
            <rFont val="Tahoma"/>
            <family val="2"/>
          </rPr>
          <t>debe  tener registrada la</t>
        </r>
        <r>
          <rPr>
            <b/>
            <sz val="9"/>
            <color indexed="81"/>
            <rFont val="Tahoma"/>
            <family val="2"/>
          </rPr>
          <t xml:space="preserve"> fecha de proximo control.</t>
        </r>
      </text>
    </comment>
    <comment ref="A129" authorId="1" shapeId="0" xr:uid="{00000000-0006-0000-0100-000061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Diabetes Tipo I</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r>
          <rPr>
            <sz val="9"/>
            <color indexed="81"/>
            <rFont val="Tahoma"/>
            <family val="2"/>
          </rPr>
          <t xml:space="preserve">
</t>
        </r>
      </text>
    </comment>
    <comment ref="A130" authorId="1" shapeId="0" xr:uid="{00000000-0006-0000-0100-000062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Diabetes Tipo II</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r>
          <rPr>
            <sz val="9"/>
            <color indexed="81"/>
            <rFont val="Tahoma"/>
            <family val="2"/>
          </rPr>
          <t xml:space="preserve">
</t>
        </r>
      </text>
    </comment>
    <comment ref="A131" authorId="1" shapeId="0" xr:uid="{00000000-0006-0000-0100-000063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Síndrome de Down</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32" authorId="1" shapeId="0" xr:uid="{00000000-0006-0000-0100-000064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Trastorno de Espectro Autista</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33" authorId="1" shapeId="0" xr:uid="{00000000-0006-0000-0100-000065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Fibrosis Quística</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34" authorId="1" shapeId="0" xr:uid="{00000000-0006-0000-0100-000066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Parálisis Cerebral</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35" authorId="1" shapeId="0" xr:uid="{00000000-0006-0000-0100-000067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Enfermedades Renales Crónicas</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36" authorId="1" shapeId="0" xr:uid="{00000000-0006-0000-0100-000068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 xml:space="preserve">Ingreso o Seguimiento </t>
        </r>
        <r>
          <rPr>
            <sz val="9"/>
            <color indexed="81"/>
            <rFont val="Tahoma"/>
            <family val="2"/>
          </rPr>
          <t xml:space="preserve">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Enfermedades Cardiacas Crónicas</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37" authorId="1" shapeId="0" xr:uid="{00000000-0006-0000-0100-000069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Enfermedades Gástricas Crónicas</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38" authorId="1" shapeId="0" xr:uid="{00000000-0006-0000-0100-00006A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 xml:space="preserve">¿Es Naneas? </t>
        </r>
        <r>
          <rPr>
            <sz val="9"/>
            <color indexed="81"/>
            <rFont val="Tahoma"/>
            <family val="2"/>
          </rPr>
          <t xml:space="preserve">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Enfermedades del Ojo</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39" authorId="1" shapeId="0" xr:uid="{00000000-0006-0000-0100-00006B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Enfermedades del Oído</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40" authorId="1" shapeId="0" xr:uid="{00000000-0006-0000-0100-00006C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Enfermedades de la Piel</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41" authorId="1" shapeId="0" xr:uid="{00000000-0006-0000-0100-00006D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Neoplasias</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42" authorId="1" shapeId="0" xr:uid="{00000000-0006-0000-0100-00006E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Control de </t>
        </r>
        <r>
          <rPr>
            <b/>
            <sz val="9"/>
            <color indexed="81"/>
            <rFont val="Tahoma"/>
            <family val="2"/>
          </rPr>
          <t>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I</t>
        </r>
        <r>
          <rPr>
            <b/>
            <sz val="9"/>
            <color indexed="81"/>
            <rFont val="Tahoma"/>
            <family val="2"/>
          </rPr>
          <t>ngreso o Seguimiento</t>
        </r>
        <r>
          <rPr>
            <sz val="9"/>
            <color indexed="81"/>
            <rFont val="Tahoma"/>
            <family val="2"/>
          </rPr>
          <t xml:space="preserve"> y que en el campo </t>
        </r>
        <r>
          <rPr>
            <b/>
            <sz val="9"/>
            <color indexed="81"/>
            <rFont val="Tahoma"/>
            <family val="2"/>
          </rPr>
          <t xml:space="preserve">Diagnóstico según Naneas </t>
        </r>
        <r>
          <rPr>
            <sz val="9"/>
            <color indexed="81"/>
            <rFont val="Tahoma"/>
            <family val="2"/>
          </rPr>
          <t>tenga seleccionado el valor</t>
        </r>
        <r>
          <rPr>
            <sz val="8"/>
            <color indexed="81"/>
            <rFont val="Tahoma"/>
            <family val="2"/>
          </rPr>
          <t xml:space="preserve">  </t>
        </r>
        <r>
          <rPr>
            <b/>
            <sz val="8"/>
            <color indexed="81"/>
            <rFont val="Tahoma"/>
            <family val="2"/>
          </rPr>
          <t>MALFORMACIONES CONGÉNITAS, DEFORMIDADES Y ANOMALÍAS CROMOSÓMICAS</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43" authorId="1" shapeId="0" xr:uid="{00000000-0006-0000-0100-00006F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I</t>
        </r>
        <r>
          <rPr>
            <b/>
            <sz val="9"/>
            <color indexed="81"/>
            <rFont val="Tahoma"/>
            <family val="2"/>
          </rPr>
          <t>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Prematuro</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 ref="A144" authorId="1" shapeId="0" xr:uid="{00000000-0006-0000-0100-000070000000}">
      <text>
        <r>
          <rPr>
            <sz val="9"/>
            <color indexed="81"/>
            <rFont val="Tahoma"/>
            <family val="2"/>
          </rPr>
          <t xml:space="preserve">Se considera como Población Bajo Control a aquellos que cumplan con las sgtes. condiciones:
Registrada la atención en el Módulo BOX - Pacientes Citados o en Agregar Documentos a una atención, en el Formulario </t>
        </r>
        <r>
          <rPr>
            <b/>
            <sz val="9"/>
            <color indexed="81"/>
            <rFont val="Tahoma"/>
            <family val="2"/>
          </rPr>
          <t>Control de Crecimiento y Desarrollo (Control Sano),</t>
        </r>
        <r>
          <rPr>
            <sz val="9"/>
            <color indexed="81"/>
            <rFont val="Tahoma"/>
            <family val="2"/>
          </rPr>
          <t xml:space="preserve">  en la sección </t>
        </r>
        <r>
          <rPr>
            <b/>
            <sz val="9"/>
            <color indexed="81"/>
            <rFont val="Tahoma"/>
            <family val="2"/>
          </rPr>
          <t>Naneas</t>
        </r>
        <r>
          <rPr>
            <sz val="9"/>
            <color indexed="81"/>
            <rFont val="Tahoma"/>
            <family val="2"/>
          </rPr>
          <t xml:space="preserve">, en el campo </t>
        </r>
        <r>
          <rPr>
            <b/>
            <sz val="9"/>
            <color indexed="81"/>
            <rFont val="Tahoma"/>
            <family val="2"/>
          </rPr>
          <t>¿Es Naneas?</t>
        </r>
        <r>
          <rPr>
            <sz val="9"/>
            <color indexed="81"/>
            <rFont val="Tahoma"/>
            <family val="2"/>
          </rPr>
          <t xml:space="preserve"> se indique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se registre el valor </t>
        </r>
        <r>
          <rPr>
            <b/>
            <sz val="9"/>
            <color indexed="81"/>
            <rFont val="Tahoma"/>
            <family val="2"/>
          </rPr>
          <t>Ingreso o Seguimiento</t>
        </r>
        <r>
          <rPr>
            <sz val="9"/>
            <color indexed="81"/>
            <rFont val="Tahoma"/>
            <family val="2"/>
          </rPr>
          <t xml:space="preserve"> y que en el campo </t>
        </r>
        <r>
          <rPr>
            <b/>
            <sz val="9"/>
            <color indexed="81"/>
            <rFont val="Tahoma"/>
            <family val="2"/>
          </rPr>
          <t>Diagnóstico según Naneas</t>
        </r>
        <r>
          <rPr>
            <sz val="9"/>
            <color indexed="81"/>
            <rFont val="Tahoma"/>
            <family val="2"/>
          </rPr>
          <t xml:space="preserve"> tenga seleccionado el valor </t>
        </r>
        <r>
          <rPr>
            <b/>
            <sz val="9"/>
            <color indexed="81"/>
            <rFont val="Tahoma"/>
            <family val="2"/>
          </rPr>
          <t>Hospitalización Domiciliaria</t>
        </r>
        <r>
          <rPr>
            <sz val="9"/>
            <color indexed="81"/>
            <rFont val="Tahoma"/>
            <family val="2"/>
          </rPr>
          <t xml:space="preserve">
</t>
        </r>
        <r>
          <rPr>
            <b/>
            <sz val="9"/>
            <color indexed="81"/>
            <rFont val="Tahoma"/>
            <family val="2"/>
          </rPr>
          <t>Adicionalmente</t>
        </r>
        <r>
          <rPr>
            <sz val="9"/>
            <color indexed="81"/>
            <rFont val="Tahoma"/>
            <family val="2"/>
          </rPr>
          <t xml:space="preserve"> debe  tener registrada la </t>
        </r>
        <r>
          <rPr>
            <b/>
            <sz val="9"/>
            <color indexed="81"/>
            <rFont val="Tahoma"/>
            <family val="2"/>
          </rPr>
          <t>fecha de proximo control.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Ines Kohnenkamp</author>
    <author>fmenares</author>
    <author>Nicole Cisternas</author>
  </authors>
  <commentList>
    <comment ref="A9" authorId="0" shapeId="0" xr:uid="{00000000-0006-0000-0200-000001000000}">
      <text>
        <r>
          <rPr>
            <b/>
            <sz val="9"/>
            <color indexed="81"/>
            <rFont val="Tahoma"/>
            <family val="2"/>
          </rPr>
          <t>Tiempo de inasistencia máxima:</t>
        </r>
        <r>
          <rPr>
            <sz val="9"/>
            <color indexed="81"/>
            <rFont val="Tahoma"/>
            <family val="2"/>
          </rPr>
          <t xml:space="preserve">
Para menores de 10 años, se considera como abandono lo siguiente:
Menores de 1 año: 2 meses 29 días de inasistencia desde la última citación, a la fecha del corte. 
De 12 a 23 meses: 5 meses 29 días de inasistencia desde la última citación, a la fecha del corte. 
De 24 meses hasta 5 años 11 meses 29 días: 11 meses 29 días de inasistencia desde la última citación, a la fecha del corte. 
Para mayores de 10 años, el plazo de inasistencia para dejar de ser población bajo control deberá estar definido por cada uno de los programas que abarca esta Sección
</t>
        </r>
      </text>
    </comment>
    <comment ref="AN9" authorId="0" shapeId="0" xr:uid="{00000000-0006-0000-0200-000002000000}">
      <text>
        <r>
          <rPr>
            <sz val="9"/>
            <color indexed="81"/>
            <rFont val="Tahoma"/>
            <family val="2"/>
          </rPr>
          <t xml:space="preserve">Este dato será contabilizado desde Formulario Clinico </t>
        </r>
        <r>
          <rPr>
            <b/>
            <sz val="9"/>
            <color indexed="81"/>
            <rFont val="Tahoma"/>
            <family val="2"/>
          </rPr>
          <t xml:space="preserve">"Espirometria". En </t>
        </r>
        <r>
          <rPr>
            <sz val="9"/>
            <color indexed="81"/>
            <rFont val="Tahoma"/>
            <family val="2"/>
          </rPr>
          <t>campo</t>
        </r>
        <r>
          <rPr>
            <b/>
            <sz val="9"/>
            <color indexed="81"/>
            <rFont val="Tahoma"/>
            <family val="2"/>
          </rPr>
          <t xml:space="preserve"> "Fecha Vigencia" </t>
        </r>
        <r>
          <rPr>
            <sz val="9"/>
            <color indexed="81"/>
            <rFont val="Tahoma"/>
            <family val="2"/>
          </rPr>
          <t>debe tener un valor</t>
        </r>
        <r>
          <rPr>
            <b/>
            <sz val="9"/>
            <color indexed="81"/>
            <rFont val="Tahoma"/>
            <family val="2"/>
          </rPr>
          <t xml:space="preserve"> menor  a 23 meses 30 dias a la fecha de corte.</t>
        </r>
        <r>
          <rPr>
            <sz val="9"/>
            <color indexed="81"/>
            <rFont val="Tahoma"/>
            <family val="2"/>
          </rPr>
          <t xml:space="preserve"> 
</t>
        </r>
      </text>
    </comment>
    <comment ref="AO9" authorId="0" shapeId="0" xr:uid="{00000000-0006-0000-0200-000003000000}">
      <text>
        <r>
          <rPr>
            <sz val="9"/>
            <color indexed="81"/>
            <rFont val="Tahoma"/>
            <family val="2"/>
          </rPr>
          <t>Se contabilizara a los pacientes que tengan en  Antecedentes del usuario</t>
        </r>
        <r>
          <rPr>
            <b/>
            <sz val="9"/>
            <color indexed="81"/>
            <rFont val="Tahoma"/>
            <family val="2"/>
          </rPr>
          <t xml:space="preserve"> APS / Pestaña "Identificacion"  Item  Alertas Adm.  "MIGRANTES"</t>
        </r>
      </text>
    </comment>
    <comment ref="C12" authorId="0" shapeId="0" xr:uid="{00000000-0006-0000-0200-000004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 Control de Otros Programas de Salud"</t>
        </r>
        <r>
          <rPr>
            <sz val="10"/>
            <color indexed="81"/>
            <rFont val="Tahoma"/>
            <family val="2"/>
          </rPr>
          <t xml:space="preserve"> , en el campo </t>
        </r>
        <r>
          <rPr>
            <b/>
            <sz val="10"/>
            <color indexed="81"/>
            <rFont val="Tahoma"/>
            <family val="2"/>
          </rPr>
          <t>"¿Padece de Sindrome Bronquial Obstructivo?"</t>
        </r>
        <r>
          <rPr>
            <sz val="10"/>
            <color indexed="81"/>
            <rFont val="Tahoma"/>
            <family val="2"/>
          </rPr>
          <t xml:space="preserve"> se registre el valor</t>
        </r>
        <r>
          <rPr>
            <b/>
            <sz val="10"/>
            <color indexed="81"/>
            <rFont val="Tahoma"/>
            <family val="2"/>
          </rPr>
          <t xml:space="preserve"> "SI"</t>
        </r>
        <r>
          <rPr>
            <sz val="10"/>
            <color indexed="81"/>
            <rFont val="Tahoma"/>
            <family val="2"/>
          </rPr>
          <t xml:space="preserve">, en campo </t>
        </r>
        <r>
          <rPr>
            <b/>
            <sz val="10"/>
            <color indexed="81"/>
            <rFont val="Tahoma"/>
            <family val="2"/>
          </rPr>
          <t>"Estado"</t>
        </r>
        <r>
          <rPr>
            <sz val="10"/>
            <color indexed="81"/>
            <rFont val="Tahoma"/>
            <family val="2"/>
          </rPr>
          <t xml:space="preserve"> se registre el valor </t>
        </r>
        <r>
          <rPr>
            <b/>
            <sz val="10"/>
            <color indexed="81"/>
            <rFont val="Tahoma"/>
            <family val="2"/>
          </rPr>
          <t>Ingreso - Seguimiento o Reingreso</t>
        </r>
        <r>
          <rPr>
            <sz val="10"/>
            <color indexed="81"/>
            <rFont val="Tahoma"/>
            <family val="2"/>
          </rPr>
          <t xml:space="preserve"> y en campo </t>
        </r>
        <r>
          <rPr>
            <b/>
            <sz val="10"/>
            <color indexed="81"/>
            <rFont val="Tahoma"/>
            <family val="2"/>
          </rPr>
          <t>"Gravedad SBOR"</t>
        </r>
        <r>
          <rPr>
            <sz val="10"/>
            <color indexed="81"/>
            <rFont val="Tahoma"/>
            <family val="2"/>
          </rPr>
          <t xml:space="preserve"> se registre el valor</t>
        </r>
        <r>
          <rPr>
            <b/>
            <sz val="10"/>
            <color indexed="81"/>
            <rFont val="Tahoma"/>
            <family val="2"/>
          </rPr>
          <t xml:space="preserve"> "Leve"</t>
        </r>
        <r>
          <rPr>
            <sz val="10"/>
            <color indexed="81"/>
            <rFont val="Tahoma"/>
            <family val="2"/>
          </rPr>
          <t xml:space="preserve">. 
Además, la fecha de Proximo control, no debe superar el tiempo de inasistencia. </t>
        </r>
        <r>
          <rPr>
            <sz val="8"/>
            <color indexed="81"/>
            <rFont val="Tahoma"/>
            <family val="2"/>
          </rPr>
          <t xml:space="preserve">
</t>
        </r>
        <r>
          <rPr>
            <sz val="8"/>
            <color indexed="81"/>
            <rFont val="Tahoma"/>
            <family val="2"/>
          </rPr>
          <t xml:space="preserve">
</t>
        </r>
      </text>
    </comment>
    <comment ref="C13" authorId="0" shapeId="0" xr:uid="{00000000-0006-0000-0200-000005000000}">
      <text>
        <r>
          <rPr>
            <sz val="10"/>
            <color indexed="81"/>
            <rFont val="Tahoma"/>
            <family val="2"/>
          </rPr>
          <t>Este dato aparecerá  luego de que en la atención registrada en Módulo de Box/Pacientes citados ó Módulo Box/Agregar documento a una atención; se registre el Formulario Clínico:</t>
        </r>
        <r>
          <rPr>
            <b/>
            <sz val="10"/>
            <color indexed="81"/>
            <rFont val="Tahoma"/>
            <family val="2"/>
          </rPr>
          <t xml:space="preserve"> " Control de Otros Programas de Salud"</t>
        </r>
        <r>
          <rPr>
            <sz val="10"/>
            <color indexed="81"/>
            <rFont val="Tahoma"/>
            <family val="2"/>
          </rPr>
          <t xml:space="preserve"> , en el campo </t>
        </r>
        <r>
          <rPr>
            <b/>
            <sz val="10"/>
            <color indexed="81"/>
            <rFont val="Tahoma"/>
            <family val="2"/>
          </rPr>
          <t>"¿Padece de Sindrome Bronquial Obstructivo?"</t>
        </r>
        <r>
          <rPr>
            <sz val="10"/>
            <color indexed="81"/>
            <rFont val="Tahoma"/>
            <family val="2"/>
          </rPr>
          <t xml:space="preserve"> se registre el valor</t>
        </r>
        <r>
          <rPr>
            <b/>
            <sz val="10"/>
            <color indexed="81"/>
            <rFont val="Tahoma"/>
            <family val="2"/>
          </rPr>
          <t xml:space="preserve"> "SI",</t>
        </r>
        <r>
          <rPr>
            <sz val="10"/>
            <color indexed="81"/>
            <rFont val="Tahoma"/>
            <family val="2"/>
          </rPr>
          <t xml:space="preserve"> en campo </t>
        </r>
        <r>
          <rPr>
            <b/>
            <sz val="10"/>
            <color indexed="81"/>
            <rFont val="Tahoma"/>
            <family val="2"/>
          </rPr>
          <t>"Estado"</t>
        </r>
        <r>
          <rPr>
            <sz val="10"/>
            <color indexed="81"/>
            <rFont val="Tahoma"/>
            <family val="2"/>
          </rPr>
          <t xml:space="preserve"> se registre el valor </t>
        </r>
        <r>
          <rPr>
            <b/>
            <sz val="10"/>
            <color indexed="81"/>
            <rFont val="Tahoma"/>
            <family val="2"/>
          </rPr>
          <t>Ingreso - Seguimiento o Reingreso</t>
        </r>
        <r>
          <rPr>
            <sz val="10"/>
            <color indexed="81"/>
            <rFont val="Tahoma"/>
            <family val="2"/>
          </rPr>
          <t xml:space="preserve"> y en campo</t>
        </r>
        <r>
          <rPr>
            <b/>
            <sz val="10"/>
            <color indexed="81"/>
            <rFont val="Tahoma"/>
            <family val="2"/>
          </rPr>
          <t xml:space="preserve"> "Gravedad SBOR"</t>
        </r>
        <r>
          <rPr>
            <sz val="10"/>
            <color indexed="81"/>
            <rFont val="Tahoma"/>
            <family val="2"/>
          </rPr>
          <t xml:space="preserve"> se registre el valor </t>
        </r>
        <r>
          <rPr>
            <b/>
            <sz val="10"/>
            <color indexed="81"/>
            <rFont val="Tahoma"/>
            <family val="2"/>
          </rPr>
          <t>"Moderado"</t>
        </r>
        <r>
          <rPr>
            <sz val="10"/>
            <color indexed="81"/>
            <rFont val="Tahoma"/>
            <family val="2"/>
          </rPr>
          <t xml:space="preserve">. 
Además, la fecha de Proximo control, no debe superar el tiempo de inasistencia. 
</t>
        </r>
      </text>
    </comment>
    <comment ref="C14" authorId="0" shapeId="0" xr:uid="{00000000-0006-0000-0200-000006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 Control de Otros Programas de Salud"</t>
        </r>
        <r>
          <rPr>
            <sz val="10"/>
            <color indexed="81"/>
            <rFont val="Tahoma"/>
            <family val="2"/>
          </rPr>
          <t xml:space="preserve"> , en el campo </t>
        </r>
        <r>
          <rPr>
            <b/>
            <sz val="10"/>
            <color indexed="81"/>
            <rFont val="Tahoma"/>
            <family val="2"/>
          </rPr>
          <t>"¿Padece de Sindrome Bronquial Obstructivo?"</t>
        </r>
        <r>
          <rPr>
            <sz val="10"/>
            <color indexed="81"/>
            <rFont val="Tahoma"/>
            <family val="2"/>
          </rPr>
          <t xml:space="preserve"> se registre el valor</t>
        </r>
        <r>
          <rPr>
            <b/>
            <sz val="10"/>
            <color indexed="81"/>
            <rFont val="Tahoma"/>
            <family val="2"/>
          </rPr>
          <t xml:space="preserve"> "SI"</t>
        </r>
        <r>
          <rPr>
            <sz val="10"/>
            <color indexed="81"/>
            <rFont val="Tahoma"/>
            <family val="2"/>
          </rPr>
          <t xml:space="preserve">, en campo </t>
        </r>
        <r>
          <rPr>
            <b/>
            <sz val="10"/>
            <color indexed="81"/>
            <rFont val="Tahoma"/>
            <family val="2"/>
          </rPr>
          <t>"Estado"</t>
        </r>
        <r>
          <rPr>
            <sz val="10"/>
            <color indexed="81"/>
            <rFont val="Tahoma"/>
            <family val="2"/>
          </rPr>
          <t xml:space="preserve"> se registre el valor</t>
        </r>
        <r>
          <rPr>
            <b/>
            <sz val="10"/>
            <color indexed="81"/>
            <rFont val="Tahoma"/>
            <family val="2"/>
          </rPr>
          <t xml:space="preserve"> Ingreso - Seguimiento o Reingreso</t>
        </r>
        <r>
          <rPr>
            <sz val="10"/>
            <color indexed="81"/>
            <rFont val="Tahoma"/>
            <family val="2"/>
          </rPr>
          <t xml:space="preserve"> y en campo</t>
        </r>
        <r>
          <rPr>
            <b/>
            <sz val="10"/>
            <color indexed="81"/>
            <rFont val="Tahoma"/>
            <family val="2"/>
          </rPr>
          <t xml:space="preserve"> "Gravedad SBOR"</t>
        </r>
        <r>
          <rPr>
            <sz val="10"/>
            <color indexed="81"/>
            <rFont val="Tahoma"/>
            <family val="2"/>
          </rPr>
          <t xml:space="preserve"> se registre el valor </t>
        </r>
        <r>
          <rPr>
            <b/>
            <sz val="10"/>
            <color indexed="81"/>
            <rFont val="Tahoma"/>
            <family val="2"/>
          </rPr>
          <t>"Severo".</t>
        </r>
        <r>
          <rPr>
            <sz val="10"/>
            <color indexed="81"/>
            <rFont val="Tahoma"/>
            <family val="2"/>
          </rPr>
          <t xml:space="preserve"> 
Además, la fecha de Proximo control, no debe superar el tiempo de inasistencia. 
</t>
        </r>
      </text>
    </comment>
    <comment ref="C15" authorId="0" shapeId="0" xr:uid="{00000000-0006-0000-0200-000007000000}">
      <text>
        <r>
          <rPr>
            <sz val="10"/>
            <color indexed="81"/>
            <rFont val="Tahoma"/>
            <family val="2"/>
          </rPr>
          <t>Este dato aparecerá  luego de que en la atención registrada en Módulo de Box/Pacientes citados ó Módulo Box/Agregar documento a una atención; se registre el Formulario Clínico:</t>
        </r>
        <r>
          <rPr>
            <b/>
            <sz val="10"/>
            <color indexed="81"/>
            <rFont val="Tahoma"/>
            <family val="2"/>
          </rPr>
          <t xml:space="preserve"> " Control de Otros Programas de Salud"</t>
        </r>
        <r>
          <rPr>
            <sz val="10"/>
            <color indexed="81"/>
            <rFont val="Tahoma"/>
            <family val="2"/>
          </rPr>
          <t xml:space="preserve"> , en el campo </t>
        </r>
        <r>
          <rPr>
            <b/>
            <sz val="10"/>
            <color indexed="81"/>
            <rFont val="Tahoma"/>
            <family val="2"/>
          </rPr>
          <t>"¿Padece de Asma Bronquial?"</t>
        </r>
        <r>
          <rPr>
            <sz val="10"/>
            <color indexed="81"/>
            <rFont val="Tahoma"/>
            <family val="2"/>
          </rPr>
          <t xml:space="preserve"> se registre el valor</t>
        </r>
        <r>
          <rPr>
            <b/>
            <sz val="10"/>
            <color indexed="81"/>
            <rFont val="Tahoma"/>
            <family val="2"/>
          </rPr>
          <t xml:space="preserve"> "SI"</t>
        </r>
        <r>
          <rPr>
            <sz val="10"/>
            <color indexed="81"/>
            <rFont val="Tahoma"/>
            <family val="2"/>
          </rPr>
          <t xml:space="preserve">, en campo </t>
        </r>
        <r>
          <rPr>
            <b/>
            <sz val="10"/>
            <color indexed="81"/>
            <rFont val="Tahoma"/>
            <family val="2"/>
          </rPr>
          <t xml:space="preserve">"Estado" </t>
        </r>
        <r>
          <rPr>
            <sz val="10"/>
            <color indexed="81"/>
            <rFont val="Tahoma"/>
            <family val="2"/>
          </rPr>
          <t xml:space="preserve">se registre el valor </t>
        </r>
        <r>
          <rPr>
            <b/>
            <sz val="10"/>
            <color indexed="81"/>
            <rFont val="Tahoma"/>
            <family val="2"/>
          </rPr>
          <t>Ingreso - Seguimiento o Reingreso</t>
        </r>
        <r>
          <rPr>
            <sz val="10"/>
            <color indexed="81"/>
            <rFont val="Tahoma"/>
            <family val="2"/>
          </rPr>
          <t xml:space="preserve"> y en campo </t>
        </r>
        <r>
          <rPr>
            <b/>
            <sz val="10"/>
            <color indexed="81"/>
            <rFont val="Tahoma"/>
            <family val="2"/>
          </rPr>
          <t xml:space="preserve">"Gravedad Asma Bronquial" </t>
        </r>
        <r>
          <rPr>
            <sz val="10"/>
            <color indexed="81"/>
            <rFont val="Tahoma"/>
            <family val="2"/>
          </rPr>
          <t xml:space="preserve">se registre el valor </t>
        </r>
        <r>
          <rPr>
            <b/>
            <sz val="10"/>
            <color indexed="81"/>
            <rFont val="Tahoma"/>
            <family val="2"/>
          </rPr>
          <t>"Leve".</t>
        </r>
        <r>
          <rPr>
            <sz val="10"/>
            <color indexed="81"/>
            <rFont val="Tahoma"/>
            <family val="2"/>
          </rPr>
          <t xml:space="preserve"> 
Además, la fecha de Proximo control, no debe superar el tiempo de inasistencia. </t>
        </r>
        <r>
          <rPr>
            <sz val="8"/>
            <color indexed="81"/>
            <rFont val="Tahoma"/>
            <family val="2"/>
          </rPr>
          <t xml:space="preserve">
</t>
        </r>
        <r>
          <rPr>
            <sz val="9"/>
            <color indexed="81"/>
            <rFont val="Tahoma"/>
            <family val="2"/>
          </rPr>
          <t xml:space="preserve">
</t>
        </r>
      </text>
    </comment>
    <comment ref="C16" authorId="0" shapeId="0" xr:uid="{00000000-0006-0000-0200-000008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 Control de Otros Programas de Salud"</t>
        </r>
        <r>
          <rPr>
            <sz val="10"/>
            <color indexed="81"/>
            <rFont val="Tahoma"/>
            <family val="2"/>
          </rPr>
          <t xml:space="preserve"> , en el campo </t>
        </r>
        <r>
          <rPr>
            <b/>
            <sz val="10"/>
            <color indexed="81"/>
            <rFont val="Tahoma"/>
            <family val="2"/>
          </rPr>
          <t>"¿Padece de Asma Bronquial?"</t>
        </r>
        <r>
          <rPr>
            <sz val="10"/>
            <color indexed="81"/>
            <rFont val="Tahoma"/>
            <family val="2"/>
          </rPr>
          <t xml:space="preserve"> se registre el valor </t>
        </r>
        <r>
          <rPr>
            <b/>
            <sz val="10"/>
            <color indexed="81"/>
            <rFont val="Tahoma"/>
            <family val="2"/>
          </rPr>
          <t>"SI",</t>
        </r>
        <r>
          <rPr>
            <sz val="10"/>
            <color indexed="81"/>
            <rFont val="Tahoma"/>
            <family val="2"/>
          </rPr>
          <t xml:space="preserve"> en campo </t>
        </r>
        <r>
          <rPr>
            <b/>
            <sz val="10"/>
            <color indexed="81"/>
            <rFont val="Tahoma"/>
            <family val="2"/>
          </rPr>
          <t>"Estado"</t>
        </r>
        <r>
          <rPr>
            <sz val="10"/>
            <color indexed="81"/>
            <rFont val="Tahoma"/>
            <family val="2"/>
          </rPr>
          <t xml:space="preserve"> se registre el valor </t>
        </r>
        <r>
          <rPr>
            <b/>
            <sz val="10"/>
            <color indexed="81"/>
            <rFont val="Tahoma"/>
            <family val="2"/>
          </rPr>
          <t>Ingreso - Seguimiento o Reingreso</t>
        </r>
        <r>
          <rPr>
            <sz val="10"/>
            <color indexed="81"/>
            <rFont val="Tahoma"/>
            <family val="2"/>
          </rPr>
          <t xml:space="preserve"> y en campo </t>
        </r>
        <r>
          <rPr>
            <b/>
            <sz val="10"/>
            <color indexed="81"/>
            <rFont val="Tahoma"/>
            <family val="2"/>
          </rPr>
          <t>"Gravedad Asma Bronquial"</t>
        </r>
        <r>
          <rPr>
            <sz val="10"/>
            <color indexed="81"/>
            <rFont val="Tahoma"/>
            <family val="2"/>
          </rPr>
          <t xml:space="preserve"> se registre el valor </t>
        </r>
        <r>
          <rPr>
            <b/>
            <sz val="10"/>
            <color indexed="81"/>
            <rFont val="Tahoma"/>
            <family val="2"/>
          </rPr>
          <t>"Moderado".</t>
        </r>
        <r>
          <rPr>
            <sz val="10"/>
            <color indexed="81"/>
            <rFont val="Tahoma"/>
            <family val="2"/>
          </rPr>
          <t xml:space="preserve"> 
Además, la fecha de Proximo control, no debe superar el tiempo de inasistencia.
</t>
        </r>
        <r>
          <rPr>
            <sz val="8"/>
            <color indexed="81"/>
            <rFont val="Tahoma"/>
            <family val="2"/>
          </rPr>
          <t xml:space="preserve">
</t>
        </r>
        <r>
          <rPr>
            <sz val="9"/>
            <color indexed="81"/>
            <rFont val="Tahoma"/>
            <family val="2"/>
          </rPr>
          <t xml:space="preserve">
</t>
        </r>
      </text>
    </comment>
    <comment ref="C17" authorId="0" shapeId="0" xr:uid="{00000000-0006-0000-0200-000009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 Control de Otros Programas de Salud"</t>
        </r>
        <r>
          <rPr>
            <sz val="10"/>
            <color indexed="81"/>
            <rFont val="Tahoma"/>
            <family val="2"/>
          </rPr>
          <t xml:space="preserve"> , en el campo </t>
        </r>
        <r>
          <rPr>
            <b/>
            <sz val="10"/>
            <color indexed="81"/>
            <rFont val="Tahoma"/>
            <family val="2"/>
          </rPr>
          <t>"¿Padece de Asma Bronquial?"</t>
        </r>
        <r>
          <rPr>
            <sz val="10"/>
            <color indexed="81"/>
            <rFont val="Tahoma"/>
            <family val="2"/>
          </rPr>
          <t xml:space="preserve"> se registre el valor</t>
        </r>
        <r>
          <rPr>
            <b/>
            <sz val="10"/>
            <color indexed="81"/>
            <rFont val="Tahoma"/>
            <family val="2"/>
          </rPr>
          <t xml:space="preserve"> "SI"</t>
        </r>
        <r>
          <rPr>
            <sz val="10"/>
            <color indexed="81"/>
            <rFont val="Tahoma"/>
            <family val="2"/>
          </rPr>
          <t xml:space="preserve">, en campo </t>
        </r>
        <r>
          <rPr>
            <b/>
            <sz val="10"/>
            <color indexed="81"/>
            <rFont val="Tahoma"/>
            <family val="2"/>
          </rPr>
          <t>"Estado"</t>
        </r>
        <r>
          <rPr>
            <sz val="10"/>
            <color indexed="81"/>
            <rFont val="Tahoma"/>
            <family val="2"/>
          </rPr>
          <t xml:space="preserve"> se registre el valor </t>
        </r>
        <r>
          <rPr>
            <b/>
            <sz val="10"/>
            <color indexed="81"/>
            <rFont val="Tahoma"/>
            <family val="2"/>
          </rPr>
          <t>Ingreso - Seguimiento o Reingreso</t>
        </r>
        <r>
          <rPr>
            <sz val="10"/>
            <color indexed="81"/>
            <rFont val="Tahoma"/>
            <family val="2"/>
          </rPr>
          <t xml:space="preserve"> y en campo </t>
        </r>
        <r>
          <rPr>
            <b/>
            <sz val="10"/>
            <color indexed="81"/>
            <rFont val="Tahoma"/>
            <family val="2"/>
          </rPr>
          <t>"Gravedad Asma Bronquial"</t>
        </r>
        <r>
          <rPr>
            <sz val="10"/>
            <color indexed="81"/>
            <rFont val="Tahoma"/>
            <family val="2"/>
          </rPr>
          <t xml:space="preserve"> se registre el valor </t>
        </r>
        <r>
          <rPr>
            <b/>
            <sz val="10"/>
            <color indexed="81"/>
            <rFont val="Tahoma"/>
            <family val="2"/>
          </rPr>
          <t>"Severo"</t>
        </r>
        <r>
          <rPr>
            <sz val="10"/>
            <color indexed="81"/>
            <rFont val="Tahoma"/>
            <family val="2"/>
          </rPr>
          <t xml:space="preserve">. 
Además, la fecha de Proximo control, no debe superar el tiempo de inasistencia. 
</t>
        </r>
        <r>
          <rPr>
            <sz val="8"/>
            <color indexed="81"/>
            <rFont val="Tahoma"/>
            <family val="2"/>
          </rPr>
          <t xml:space="preserve">
</t>
        </r>
        <r>
          <rPr>
            <sz val="9"/>
            <color indexed="81"/>
            <rFont val="Tahoma"/>
            <family val="2"/>
          </rPr>
          <t xml:space="preserve">
</t>
        </r>
      </text>
    </comment>
    <comment ref="C18" authorId="0" shapeId="0" xr:uid="{00000000-0006-0000-0200-00000A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 Control de Otros Programas de Salud"</t>
        </r>
        <r>
          <rPr>
            <sz val="10"/>
            <color indexed="81"/>
            <rFont val="Tahoma"/>
            <family val="2"/>
          </rPr>
          <t xml:space="preserve"> , en el campo </t>
        </r>
        <r>
          <rPr>
            <b/>
            <sz val="10"/>
            <color indexed="81"/>
            <rFont val="Tahoma"/>
            <family val="2"/>
          </rPr>
          <t>" ¿Padece Enfermedad Pulmonar Crónica?"</t>
        </r>
        <r>
          <rPr>
            <sz val="10"/>
            <color indexed="81"/>
            <rFont val="Tahoma"/>
            <family val="2"/>
          </rPr>
          <t xml:space="preserve"> se registre el valor </t>
        </r>
        <r>
          <rPr>
            <b/>
            <sz val="10"/>
            <color indexed="81"/>
            <rFont val="Tahoma"/>
            <family val="2"/>
          </rPr>
          <t>"SI"</t>
        </r>
        <r>
          <rPr>
            <sz val="10"/>
            <color indexed="81"/>
            <rFont val="Tahoma"/>
            <family val="2"/>
          </rPr>
          <t xml:space="preserve">, en campo </t>
        </r>
        <r>
          <rPr>
            <b/>
            <sz val="10"/>
            <color indexed="81"/>
            <rFont val="Tahoma"/>
            <family val="2"/>
          </rPr>
          <t>"Estado"</t>
        </r>
        <r>
          <rPr>
            <sz val="10"/>
            <color indexed="81"/>
            <rFont val="Tahoma"/>
            <family val="2"/>
          </rPr>
          <t xml:space="preserve"> se registre el valor </t>
        </r>
        <r>
          <rPr>
            <b/>
            <sz val="10"/>
            <color indexed="81"/>
            <rFont val="Tahoma"/>
            <family val="2"/>
          </rPr>
          <t>Ingreso - Seguimiento o Reingreso</t>
        </r>
        <r>
          <rPr>
            <sz val="10"/>
            <color indexed="81"/>
            <rFont val="Tahoma"/>
            <family val="2"/>
          </rPr>
          <t xml:space="preserve"> y en campo </t>
        </r>
        <r>
          <rPr>
            <b/>
            <sz val="10"/>
            <color indexed="81"/>
            <rFont val="Tahoma"/>
            <family val="2"/>
          </rPr>
          <t>Tipo EPOC</t>
        </r>
        <r>
          <rPr>
            <sz val="10"/>
            <color indexed="81"/>
            <rFont val="Tahoma"/>
            <family val="2"/>
          </rPr>
          <t xml:space="preserve"> se registre el valor </t>
        </r>
        <r>
          <rPr>
            <b/>
            <sz val="10"/>
            <color indexed="81"/>
            <rFont val="Tahoma"/>
            <family val="2"/>
          </rPr>
          <t>"Tipo A"</t>
        </r>
        <r>
          <rPr>
            <sz val="10"/>
            <color indexed="81"/>
            <rFont val="Tahoma"/>
            <family val="2"/>
          </rPr>
          <t xml:space="preserve">. 
Además, la fecha de Proximo control, no debe superar el tiempo de inasistencia. </t>
        </r>
        <r>
          <rPr>
            <sz val="8"/>
            <color indexed="81"/>
            <rFont val="Tahoma"/>
            <family val="2"/>
          </rPr>
          <t xml:space="preserve">
</t>
        </r>
        <r>
          <rPr>
            <sz val="8"/>
            <color indexed="81"/>
            <rFont val="Tahoma"/>
            <family val="2"/>
          </rPr>
          <t xml:space="preserve">
</t>
        </r>
        <r>
          <rPr>
            <sz val="9"/>
            <color indexed="81"/>
            <rFont val="Tahoma"/>
            <family val="2"/>
          </rPr>
          <t xml:space="preserve">
</t>
        </r>
      </text>
    </comment>
    <comment ref="C19" authorId="0" shapeId="0" xr:uid="{00000000-0006-0000-0200-00000B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 xml:space="preserve">" Control de Otros Programas de Salud" </t>
        </r>
        <r>
          <rPr>
            <sz val="10"/>
            <color indexed="81"/>
            <rFont val="Tahoma"/>
            <family val="2"/>
          </rPr>
          <t>, en el campo " ¿Padece Enfermedad Pulmonar Crónica?" se registre el valor "SI", en campo "Estado" se registre el valor</t>
        </r>
        <r>
          <rPr>
            <b/>
            <sz val="10"/>
            <color indexed="81"/>
            <rFont val="Tahoma"/>
            <family val="2"/>
          </rPr>
          <t xml:space="preserve"> Ingreso - Seguimiento o Reingreso</t>
        </r>
        <r>
          <rPr>
            <sz val="10"/>
            <color indexed="81"/>
            <rFont val="Tahoma"/>
            <family val="2"/>
          </rPr>
          <t xml:space="preserve"> y en campo </t>
        </r>
        <r>
          <rPr>
            <b/>
            <sz val="10"/>
            <color indexed="81"/>
            <rFont val="Tahoma"/>
            <family val="2"/>
          </rPr>
          <t>Tipo EPOC</t>
        </r>
        <r>
          <rPr>
            <sz val="10"/>
            <color indexed="81"/>
            <rFont val="Tahoma"/>
            <family val="2"/>
          </rPr>
          <t xml:space="preserve"> se registre el valor </t>
        </r>
        <r>
          <rPr>
            <b/>
            <sz val="10"/>
            <color indexed="81"/>
            <rFont val="Tahoma"/>
            <family val="2"/>
          </rPr>
          <t>"Tipo B".</t>
        </r>
        <r>
          <rPr>
            <sz val="10"/>
            <color indexed="81"/>
            <rFont val="Tahoma"/>
            <family val="2"/>
          </rPr>
          <t xml:space="preserve"> 
Además, la fecha de Proximo control, no debe superar el tiempo de inasistencia. 
</t>
        </r>
        <r>
          <rPr>
            <sz val="9"/>
            <color indexed="81"/>
            <rFont val="Tahoma"/>
            <family val="2"/>
          </rPr>
          <t xml:space="preserve">
</t>
        </r>
      </text>
    </comment>
    <comment ref="C20" authorId="0" shapeId="0" xr:uid="{00000000-0006-0000-0200-00000C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 xml:space="preserve">" Control de Otros Programas de Salud" </t>
        </r>
        <r>
          <rPr>
            <sz val="10"/>
            <color indexed="81"/>
            <rFont val="Tahoma"/>
            <family val="2"/>
          </rPr>
          <t xml:space="preserve">, en el campo </t>
        </r>
        <r>
          <rPr>
            <b/>
            <sz val="10"/>
            <color indexed="81"/>
            <rFont val="Tahoma"/>
            <family val="2"/>
          </rPr>
          <t>" ¿Padece Otras Enfermedades  Respiratorias?"</t>
        </r>
        <r>
          <rPr>
            <sz val="10"/>
            <color indexed="81"/>
            <rFont val="Tahoma"/>
            <family val="2"/>
          </rPr>
          <t xml:space="preserve"> se registre el valor </t>
        </r>
        <r>
          <rPr>
            <b/>
            <sz val="10"/>
            <color indexed="81"/>
            <rFont val="Tahoma"/>
            <family val="2"/>
          </rPr>
          <t>"SI"</t>
        </r>
        <r>
          <rPr>
            <sz val="10"/>
            <color indexed="81"/>
            <rFont val="Tahoma"/>
            <family val="2"/>
          </rPr>
          <t xml:space="preserve">, en campo </t>
        </r>
        <r>
          <rPr>
            <b/>
            <sz val="10"/>
            <color indexed="81"/>
            <rFont val="Tahoma"/>
            <family val="2"/>
          </rPr>
          <t>"Estado"</t>
        </r>
        <r>
          <rPr>
            <sz val="10"/>
            <color indexed="81"/>
            <rFont val="Tahoma"/>
            <family val="2"/>
          </rPr>
          <t xml:space="preserve"> se registre el valor </t>
        </r>
        <r>
          <rPr>
            <b/>
            <sz val="10"/>
            <color indexed="81"/>
            <rFont val="Tahoma"/>
            <family val="2"/>
          </rPr>
          <t>Ingreso - Seguimiento o Reingreso</t>
        </r>
        <r>
          <rPr>
            <sz val="10"/>
            <color indexed="81"/>
            <rFont val="Tahoma"/>
            <family val="2"/>
          </rPr>
          <t xml:space="preserve">
Además, la fecha de Proximo control, no debe superar el tiempo de inasistencia. </t>
        </r>
        <r>
          <rPr>
            <sz val="8"/>
            <color indexed="81"/>
            <rFont val="Tahoma"/>
            <family val="2"/>
          </rPr>
          <t xml:space="preserve">
</t>
        </r>
        <r>
          <rPr>
            <sz val="9"/>
            <color indexed="81"/>
            <rFont val="Tahoma"/>
            <family val="2"/>
          </rPr>
          <t xml:space="preserve">
</t>
        </r>
      </text>
    </comment>
    <comment ref="C21" authorId="0" shapeId="0" xr:uid="{00000000-0006-0000-0200-00000D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 Control de Otros Programas de Salud"</t>
        </r>
        <r>
          <rPr>
            <sz val="10"/>
            <color indexed="81"/>
            <rFont val="Tahoma"/>
            <family val="2"/>
          </rPr>
          <t xml:space="preserve"> , en el campo </t>
        </r>
        <r>
          <rPr>
            <b/>
            <sz val="10"/>
            <color indexed="81"/>
            <rFont val="Tahoma"/>
            <family val="2"/>
          </rPr>
          <t>"¿Es Oxigeno Dependiente?"</t>
        </r>
        <r>
          <rPr>
            <sz val="10"/>
            <color indexed="81"/>
            <rFont val="Tahoma"/>
            <family val="2"/>
          </rPr>
          <t xml:space="preserve"> se registre el valor </t>
        </r>
        <r>
          <rPr>
            <b/>
            <sz val="10"/>
            <color indexed="81"/>
            <rFont val="Tahoma"/>
            <family val="2"/>
          </rPr>
          <t>"SI",</t>
        </r>
        <r>
          <rPr>
            <sz val="10"/>
            <color indexed="81"/>
            <rFont val="Tahoma"/>
            <family val="2"/>
          </rPr>
          <t xml:space="preserve"> en campo </t>
        </r>
        <r>
          <rPr>
            <b/>
            <sz val="10"/>
            <color indexed="81"/>
            <rFont val="Tahoma"/>
            <family val="2"/>
          </rPr>
          <t xml:space="preserve">"Estado" </t>
        </r>
        <r>
          <rPr>
            <sz val="10"/>
            <color indexed="81"/>
            <rFont val="Tahoma"/>
            <family val="2"/>
          </rPr>
          <t>se registre el valor</t>
        </r>
        <r>
          <rPr>
            <b/>
            <sz val="10"/>
            <color indexed="81"/>
            <rFont val="Tahoma"/>
            <family val="2"/>
          </rPr>
          <t xml:space="preserve"> Ingreso - Seguimiento o Reingreso</t>
        </r>
        <r>
          <rPr>
            <sz val="10"/>
            <color indexed="81"/>
            <rFont val="Tahoma"/>
            <family val="2"/>
          </rPr>
          <t xml:space="preserve">
Además, la fecha de Proximo control, no debe superar el tiempo de inasistencia.
</t>
        </r>
        <r>
          <rPr>
            <sz val="8"/>
            <color indexed="81"/>
            <rFont val="Tahoma"/>
            <family val="2"/>
          </rPr>
          <t xml:space="preserve">
</t>
        </r>
        <r>
          <rPr>
            <sz val="9"/>
            <color indexed="81"/>
            <rFont val="Tahoma"/>
            <family val="2"/>
          </rPr>
          <t xml:space="preserve">
</t>
        </r>
      </text>
    </comment>
    <comment ref="C22" authorId="1" shapeId="0" xr:uid="{00000000-0006-0000-0200-00000E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"Control de Otros Programas de Salud"</t>
        </r>
        <r>
          <rPr>
            <sz val="10"/>
            <color indexed="81"/>
            <rFont val="Tahoma"/>
            <family val="2"/>
          </rPr>
          <t xml:space="preserve"> , en el campo </t>
        </r>
        <r>
          <rPr>
            <b/>
            <sz val="10"/>
            <color indexed="81"/>
            <rFont val="Tahoma"/>
            <family val="2"/>
          </rPr>
          <t xml:space="preserve">"¿Es Oxigeno Dependiente?" </t>
        </r>
        <r>
          <rPr>
            <sz val="10"/>
            <color indexed="81"/>
            <rFont val="Tahoma"/>
            <family val="2"/>
          </rPr>
          <t>se registre el valor</t>
        </r>
        <r>
          <rPr>
            <b/>
            <sz val="10"/>
            <color indexed="81"/>
            <rFont val="Tahoma"/>
            <family val="2"/>
          </rPr>
          <t xml:space="preserve"> "SI"</t>
        </r>
        <r>
          <rPr>
            <sz val="10"/>
            <color indexed="81"/>
            <rFont val="Tahoma"/>
            <family val="2"/>
          </rPr>
          <t>, en campo</t>
        </r>
        <r>
          <rPr>
            <b/>
            <sz val="10"/>
            <color indexed="81"/>
            <rFont val="Tahoma"/>
            <family val="2"/>
          </rPr>
          <t xml:space="preserve"> "Estado"</t>
        </r>
        <r>
          <rPr>
            <sz val="10"/>
            <color indexed="81"/>
            <rFont val="Tahoma"/>
            <family val="2"/>
          </rPr>
          <t xml:space="preserve"> se registre el valor </t>
        </r>
        <r>
          <rPr>
            <b/>
            <sz val="10"/>
            <color indexed="81"/>
            <rFont val="Tahoma"/>
            <family val="2"/>
          </rPr>
          <t xml:space="preserve">Ingreso - Seguimiento o Reingreso.
</t>
        </r>
        <r>
          <rPr>
            <sz val="10"/>
            <color indexed="81"/>
            <rFont val="Tahoma"/>
            <family val="2"/>
          </rPr>
          <t xml:space="preserve">Además, en campo </t>
        </r>
        <r>
          <rPr>
            <b/>
            <sz val="10"/>
            <color indexed="81"/>
            <rFont val="Tahoma"/>
            <family val="2"/>
          </rPr>
          <t>"Asistencia Ventilatoria"</t>
        </r>
        <r>
          <rPr>
            <sz val="10"/>
            <color indexed="81"/>
            <rFont val="Tahoma"/>
            <family val="2"/>
          </rPr>
          <t xml:space="preserve"> tenga el valor </t>
        </r>
        <r>
          <rPr>
            <b/>
            <sz val="10"/>
            <color indexed="81"/>
            <rFont val="Tahoma"/>
            <family val="2"/>
          </rPr>
          <t xml:space="preserve">"Invasiva </t>
        </r>
        <r>
          <rPr>
            <sz val="10"/>
            <color indexed="81"/>
            <rFont val="Tahoma"/>
            <family val="2"/>
          </rPr>
          <t>o</t>
        </r>
        <r>
          <rPr>
            <b/>
            <sz val="10"/>
            <color indexed="81"/>
            <rFont val="Tahoma"/>
            <family val="2"/>
          </rPr>
          <t xml:space="preserve"> No Invasiva"</t>
        </r>
        <r>
          <rPr>
            <sz val="10"/>
            <color indexed="81"/>
            <rFont val="Tahoma"/>
            <family val="2"/>
          </rPr>
          <t xml:space="preserve"> y en campo </t>
        </r>
        <r>
          <rPr>
            <b/>
            <sz val="10"/>
            <color indexed="81"/>
            <rFont val="Tahoma"/>
            <family val="2"/>
          </rPr>
          <t>"Estado Asistencia Ventilatoria</t>
        </r>
        <r>
          <rPr>
            <sz val="10"/>
            <color indexed="81"/>
            <rFont val="Tahoma"/>
            <family val="2"/>
          </rPr>
          <t xml:space="preserve">" el valor  </t>
        </r>
        <r>
          <rPr>
            <b/>
            <sz val="10"/>
            <color indexed="81"/>
            <rFont val="Tahoma"/>
            <family val="2"/>
          </rPr>
          <t xml:space="preserve">"Ingreso, Seguimiento o Reingreso"
</t>
        </r>
        <r>
          <rPr>
            <sz val="10"/>
            <color indexed="81"/>
            <rFont val="Tahoma"/>
            <family val="2"/>
          </rPr>
          <t>Y</t>
        </r>
        <r>
          <rPr>
            <b/>
            <sz val="10"/>
            <color indexed="81"/>
            <rFont val="Tahoma"/>
            <family val="2"/>
          </rPr>
          <t xml:space="preserve"> </t>
        </r>
        <r>
          <rPr>
            <sz val="10"/>
            <color indexed="81"/>
            <rFont val="Tahoma"/>
            <family val="2"/>
          </rPr>
          <t xml:space="preserve">la fecha de Proximo control, no debe superar el tiempo de inasistencia.
</t>
        </r>
        <r>
          <rPr>
            <b/>
            <sz val="9"/>
            <color indexed="81"/>
            <rFont val="Tahoma"/>
            <family val="2"/>
          </rPr>
          <t xml:space="preserve">
</t>
        </r>
      </text>
    </comment>
    <comment ref="C23" authorId="0" shapeId="0" xr:uid="{00000000-0006-0000-0200-00000F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"Control de Otros Programas de Salud"</t>
        </r>
        <r>
          <rPr>
            <sz val="10"/>
            <color indexed="81"/>
            <rFont val="Tahoma"/>
            <family val="2"/>
          </rPr>
          <t xml:space="preserve"> , en el campo </t>
        </r>
        <r>
          <rPr>
            <b/>
            <sz val="10"/>
            <color indexed="81"/>
            <rFont val="Tahoma"/>
            <family val="2"/>
          </rPr>
          <t>" ¿Padece Fibrosis Quistica?"</t>
        </r>
        <r>
          <rPr>
            <sz val="10"/>
            <color indexed="81"/>
            <rFont val="Tahoma"/>
            <family val="2"/>
          </rPr>
          <t xml:space="preserve"> se registre el valor</t>
        </r>
        <r>
          <rPr>
            <b/>
            <sz val="10"/>
            <color indexed="81"/>
            <rFont val="Tahoma"/>
            <family val="2"/>
          </rPr>
          <t xml:space="preserve"> "SI"</t>
        </r>
        <r>
          <rPr>
            <sz val="10"/>
            <color indexed="81"/>
            <rFont val="Tahoma"/>
            <family val="2"/>
          </rPr>
          <t>, en campo</t>
        </r>
        <r>
          <rPr>
            <b/>
            <sz val="10"/>
            <color indexed="81"/>
            <rFont val="Tahoma"/>
            <family val="2"/>
          </rPr>
          <t xml:space="preserve"> "Estado"</t>
        </r>
        <r>
          <rPr>
            <sz val="10"/>
            <color indexed="81"/>
            <rFont val="Tahoma"/>
            <family val="2"/>
          </rPr>
          <t xml:space="preserve"> se registre el valor</t>
        </r>
        <r>
          <rPr>
            <b/>
            <sz val="10"/>
            <color indexed="81"/>
            <rFont val="Tahoma"/>
            <family val="2"/>
          </rPr>
          <t xml:space="preserve"> Ingreso - Seguimiento o Reingreso.</t>
        </r>
        <r>
          <rPr>
            <sz val="10"/>
            <color indexed="81"/>
            <rFont val="Tahoma"/>
            <family val="2"/>
          </rPr>
          <t xml:space="preserve">
Y la fecha de Proximo control, no debe superar el tiempo de inasistencia.
</t>
        </r>
        <r>
          <rPr>
            <sz val="8"/>
            <color indexed="81"/>
            <rFont val="Tahoma"/>
            <family val="2"/>
          </rPr>
          <t xml:space="preserve">
</t>
        </r>
        <r>
          <rPr>
            <sz val="9"/>
            <color indexed="81"/>
            <rFont val="Tahoma"/>
            <family val="2"/>
          </rPr>
          <t xml:space="preserve">
</t>
        </r>
      </text>
    </comment>
    <comment ref="C24" authorId="0" shapeId="0" xr:uid="{00000000-0006-0000-0200-000010000000}">
      <text>
        <r>
          <rPr>
            <sz val="10"/>
            <color indexed="81"/>
            <rFont val="Tahoma"/>
            <family val="2"/>
          </rPr>
          <t>Este dato aparecerá  luego de que en la atención registrada en Módulo de Box/Pacientes citados ó Módulo Box/Agregar documento a una atención; se registre el Formulario Clínico:</t>
        </r>
        <r>
          <rPr>
            <b/>
            <sz val="10"/>
            <color indexed="81"/>
            <rFont val="Tahoma"/>
            <family val="2"/>
          </rPr>
          <t xml:space="preserve"> "Control de Otros Programas de Salud"</t>
        </r>
        <r>
          <rPr>
            <sz val="10"/>
            <color indexed="81"/>
            <rFont val="Tahoma"/>
            <family val="2"/>
          </rPr>
          <t xml:space="preserve"> , en el campo </t>
        </r>
        <r>
          <rPr>
            <b/>
            <sz val="10"/>
            <color indexed="81"/>
            <rFont val="Tahoma"/>
            <family val="2"/>
          </rPr>
          <t>"Padece de Epilepsia"</t>
        </r>
        <r>
          <rPr>
            <sz val="10"/>
            <color indexed="81"/>
            <rFont val="Tahoma"/>
            <family val="2"/>
          </rPr>
          <t xml:space="preserve"> se registre el valor </t>
        </r>
        <r>
          <rPr>
            <b/>
            <sz val="10"/>
            <color indexed="81"/>
            <rFont val="Tahoma"/>
            <family val="2"/>
          </rPr>
          <t>"SI"</t>
        </r>
        <r>
          <rPr>
            <sz val="10"/>
            <color indexed="81"/>
            <rFont val="Tahoma"/>
            <family val="2"/>
          </rPr>
          <t xml:space="preserve">, en campo </t>
        </r>
        <r>
          <rPr>
            <b/>
            <sz val="10"/>
            <color indexed="81"/>
            <rFont val="Tahoma"/>
            <family val="2"/>
          </rPr>
          <t>"Estado"</t>
        </r>
        <r>
          <rPr>
            <sz val="10"/>
            <color indexed="81"/>
            <rFont val="Tahoma"/>
            <family val="2"/>
          </rPr>
          <t xml:space="preserve"> se registre el valor </t>
        </r>
        <r>
          <rPr>
            <b/>
            <sz val="10"/>
            <color indexed="81"/>
            <rFont val="Tahoma"/>
            <family val="2"/>
          </rPr>
          <t>Ingreso - Seguimiento o Reingreso.</t>
        </r>
        <r>
          <rPr>
            <sz val="10"/>
            <color indexed="81"/>
            <rFont val="Tahoma"/>
            <family val="2"/>
          </rPr>
          <t xml:space="preserve">
Y la fecha de Proximo control, no debe superar el tiempo de inasistencia.
</t>
        </r>
        <r>
          <rPr>
            <sz val="8"/>
            <color indexed="81"/>
            <rFont val="Tahoma"/>
            <family val="2"/>
          </rPr>
          <t xml:space="preserve">
</t>
        </r>
        <r>
          <rPr>
            <sz val="9"/>
            <color indexed="81"/>
            <rFont val="Tahoma"/>
            <family val="2"/>
          </rPr>
          <t xml:space="preserve">
</t>
        </r>
      </text>
    </comment>
    <comment ref="C25" authorId="1" shapeId="0" xr:uid="{00000000-0006-0000-0200-000011000000}">
      <text>
        <r>
          <rPr>
            <sz val="9"/>
            <color indexed="81"/>
            <rFont val="Tahoma"/>
            <family val="2"/>
          </rPr>
          <t xml:space="preserve">Este dato aparecerá  luego de que en la atención registrada en Módulo de Box/Pacientes citados ó Módulo Box/Agregar documento a una atención; se registre el Formulario Clínico: </t>
        </r>
        <r>
          <rPr>
            <b/>
            <sz val="9"/>
            <color indexed="81"/>
            <rFont val="Tahoma"/>
            <family val="2"/>
          </rPr>
          <t>"Examen Fondo de Ojo"</t>
        </r>
        <r>
          <rPr>
            <sz val="9"/>
            <color indexed="81"/>
            <rFont val="Tahoma"/>
            <family val="2"/>
          </rPr>
          <t xml:space="preserve">, en el campo </t>
        </r>
        <r>
          <rPr>
            <b/>
            <sz val="9"/>
            <color indexed="81"/>
            <rFont val="Tahoma"/>
            <family val="2"/>
          </rPr>
          <t>"Glaucoma"</t>
        </r>
        <r>
          <rPr>
            <sz val="9"/>
            <color indexed="81"/>
            <rFont val="Tahoma"/>
            <family val="2"/>
          </rPr>
          <t xml:space="preserve"> se registre el valor </t>
        </r>
        <r>
          <rPr>
            <b/>
            <sz val="9"/>
            <color indexed="81"/>
            <rFont val="Tahoma"/>
            <family val="2"/>
          </rPr>
          <t>"SI"</t>
        </r>
        <r>
          <rPr>
            <sz val="9"/>
            <color indexed="81"/>
            <rFont val="Tahoma"/>
            <family val="2"/>
          </rPr>
          <t xml:space="preserve"> y la fecha de Proximo control, no debe superar el tiempo de inasistencia.
</t>
        </r>
      </text>
    </comment>
    <comment ref="C26" authorId="0" shapeId="0" xr:uid="{00000000-0006-0000-0200-000012000000}">
      <text>
        <r>
          <rPr>
            <sz val="10"/>
            <color indexed="81"/>
            <rFont val="Tahoma"/>
            <family val="2"/>
          </rPr>
          <t>Este dato aparecerá  luego de que en la atención registrada en Módulo de Box/Pacientes citados ó Módulo Box/Agregar documento a una atención; se registre el Formulario Clínico:</t>
        </r>
        <r>
          <rPr>
            <b/>
            <sz val="10"/>
            <color indexed="81"/>
            <rFont val="Tahoma"/>
            <family val="2"/>
          </rPr>
          <t xml:space="preserve"> "Control de Otros Programas de Salud"</t>
        </r>
        <r>
          <rPr>
            <sz val="10"/>
            <color indexed="81"/>
            <rFont val="Tahoma"/>
            <family val="2"/>
          </rPr>
          <t xml:space="preserve"> , en el campo </t>
        </r>
        <r>
          <rPr>
            <b/>
            <sz val="10"/>
            <color indexed="81"/>
            <rFont val="Tahoma"/>
            <family val="2"/>
          </rPr>
          <t>"¿Padece de la Enfermedad de Parkinson?"</t>
        </r>
        <r>
          <rPr>
            <sz val="10"/>
            <color indexed="81"/>
            <rFont val="Tahoma"/>
            <family val="2"/>
          </rPr>
          <t xml:space="preserve"> se registre el valor </t>
        </r>
        <r>
          <rPr>
            <b/>
            <sz val="10"/>
            <color indexed="81"/>
            <rFont val="Tahoma"/>
            <family val="2"/>
          </rPr>
          <t>"SI"</t>
        </r>
        <r>
          <rPr>
            <sz val="10"/>
            <color indexed="81"/>
            <rFont val="Tahoma"/>
            <family val="2"/>
          </rPr>
          <t xml:space="preserve">, en campo </t>
        </r>
        <r>
          <rPr>
            <b/>
            <sz val="10"/>
            <color indexed="81"/>
            <rFont val="Tahoma"/>
            <family val="2"/>
          </rPr>
          <t xml:space="preserve">"Estado" </t>
        </r>
        <r>
          <rPr>
            <sz val="10"/>
            <color indexed="81"/>
            <rFont val="Tahoma"/>
            <family val="2"/>
          </rPr>
          <t>se registre el valor</t>
        </r>
        <r>
          <rPr>
            <b/>
            <sz val="10"/>
            <color indexed="81"/>
            <rFont val="Tahoma"/>
            <family val="2"/>
          </rPr>
          <t xml:space="preserve"> Ingreso - Seguimiento o Reingreso.</t>
        </r>
        <r>
          <rPr>
            <sz val="10"/>
            <color indexed="81"/>
            <rFont val="Tahoma"/>
            <family val="2"/>
          </rPr>
          <t xml:space="preserve">
Y la fecha de Proximo control, no debe superar el tiempo de inasistencia.
</t>
        </r>
        <r>
          <rPr>
            <sz val="8"/>
            <color indexed="81"/>
            <rFont val="Tahoma"/>
            <family val="2"/>
          </rPr>
          <t xml:space="preserve">
</t>
        </r>
      </text>
    </comment>
    <comment ref="C27" authorId="0" shapeId="0" xr:uid="{00000000-0006-0000-0200-000013000000}">
      <text>
        <r>
          <rPr>
            <sz val="10"/>
            <color indexed="81"/>
            <rFont val="Tahoma"/>
            <family val="2"/>
          </rPr>
          <t>Este dato aparecerá  luego de que en la atención registrada en Módulo de Box/Pacientes citados ó Módulo Box/Agregar documento a una atención; se registre el Formulario Clínico:</t>
        </r>
        <r>
          <rPr>
            <b/>
            <sz val="10"/>
            <color indexed="81"/>
            <rFont val="Tahoma"/>
            <family val="2"/>
          </rPr>
          <t xml:space="preserve"> "Control de Otros Programas de Salud" </t>
        </r>
        <r>
          <rPr>
            <sz val="10"/>
            <color indexed="81"/>
            <rFont val="Tahoma"/>
            <family val="2"/>
          </rPr>
          <t xml:space="preserve">, en el campo </t>
        </r>
        <r>
          <rPr>
            <b/>
            <sz val="10"/>
            <color indexed="81"/>
            <rFont val="Tahoma"/>
            <family val="2"/>
          </rPr>
          <t>"¿Padece de Artrosis de Cadera y/o Rodilla?"</t>
        </r>
        <r>
          <rPr>
            <sz val="10"/>
            <color indexed="81"/>
            <rFont val="Tahoma"/>
            <family val="2"/>
          </rPr>
          <t xml:space="preserve"> se registre el valor</t>
        </r>
        <r>
          <rPr>
            <b/>
            <sz val="10"/>
            <color indexed="81"/>
            <rFont val="Tahoma"/>
            <family val="2"/>
          </rPr>
          <t xml:space="preserve"> "SI"</t>
        </r>
        <r>
          <rPr>
            <sz val="10"/>
            <color indexed="81"/>
            <rFont val="Tahoma"/>
            <family val="2"/>
          </rPr>
          <t xml:space="preserve">, en campo </t>
        </r>
        <r>
          <rPr>
            <b/>
            <sz val="10"/>
            <color indexed="81"/>
            <rFont val="Tahoma"/>
            <family val="2"/>
          </rPr>
          <t xml:space="preserve">"Estado" </t>
        </r>
        <r>
          <rPr>
            <sz val="10"/>
            <color indexed="81"/>
            <rFont val="Tahoma"/>
            <family val="2"/>
          </rPr>
          <t>se registre el valor</t>
        </r>
        <r>
          <rPr>
            <b/>
            <sz val="10"/>
            <color indexed="81"/>
            <rFont val="Tahoma"/>
            <family val="2"/>
          </rPr>
          <t xml:space="preserve"> Ingreso - Seguimiento o Reingreso.</t>
        </r>
        <r>
          <rPr>
            <sz val="10"/>
            <color indexed="81"/>
            <rFont val="Tahoma"/>
            <family val="2"/>
          </rPr>
          <t xml:space="preserve">
Y la fecha de Proximo control, no debe superar el tiempo de inasistencia.
</t>
        </r>
        <r>
          <rPr>
            <sz val="8"/>
            <color indexed="81"/>
            <rFont val="Tahoma"/>
            <family val="2"/>
          </rPr>
          <t xml:space="preserve">
</t>
        </r>
      </text>
    </comment>
    <comment ref="C28" authorId="0" shapeId="0" xr:uid="{00000000-0006-0000-0200-000014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"Control de Otros Programas de Salud"</t>
        </r>
        <r>
          <rPr>
            <sz val="10"/>
            <color indexed="81"/>
            <rFont val="Tahoma"/>
            <family val="2"/>
          </rPr>
          <t xml:space="preserve"> , en el campo </t>
        </r>
        <r>
          <rPr>
            <b/>
            <sz val="10"/>
            <color indexed="81"/>
            <rFont val="Tahoma"/>
            <family val="2"/>
          </rPr>
          <t>"¿Usted asiste a terapia de alivio del Dolor?"</t>
        </r>
        <r>
          <rPr>
            <sz val="10"/>
            <color indexed="81"/>
            <rFont val="Tahoma"/>
            <family val="2"/>
          </rPr>
          <t xml:space="preserve"> se registre el valor </t>
        </r>
        <r>
          <rPr>
            <b/>
            <sz val="10"/>
            <color indexed="81"/>
            <rFont val="Tahoma"/>
            <family val="2"/>
          </rPr>
          <t>"SI"</t>
        </r>
        <r>
          <rPr>
            <sz val="10"/>
            <color indexed="81"/>
            <rFont val="Tahoma"/>
            <family val="2"/>
          </rPr>
          <t xml:space="preserve">, en campo </t>
        </r>
        <r>
          <rPr>
            <b/>
            <sz val="10"/>
            <color indexed="81"/>
            <rFont val="Tahoma"/>
            <family val="2"/>
          </rPr>
          <t>"Estado"</t>
        </r>
        <r>
          <rPr>
            <sz val="10"/>
            <color indexed="81"/>
            <rFont val="Tahoma"/>
            <family val="2"/>
          </rPr>
          <t xml:space="preserve"> se registre el valor </t>
        </r>
        <r>
          <rPr>
            <b/>
            <sz val="10"/>
            <color indexed="81"/>
            <rFont val="Tahoma"/>
            <family val="2"/>
          </rPr>
          <t>Ingreso - Seguimiento o Reingreso.</t>
        </r>
        <r>
          <rPr>
            <sz val="10"/>
            <color indexed="81"/>
            <rFont val="Tahoma"/>
            <family val="2"/>
          </rPr>
          <t xml:space="preserve">
Y la fecha de Proximo control, no debe superar el tiempo de inasistencia.
</t>
        </r>
        <r>
          <rPr>
            <sz val="8"/>
            <color indexed="81"/>
            <rFont val="Tahoma"/>
            <family val="2"/>
          </rPr>
          <t xml:space="preserve">
</t>
        </r>
        <r>
          <rPr>
            <sz val="9"/>
            <color indexed="81"/>
            <rFont val="Tahoma"/>
            <family val="2"/>
          </rPr>
          <t xml:space="preserve">
</t>
        </r>
      </text>
    </comment>
    <comment ref="C29" authorId="0" shapeId="0" xr:uid="{00000000-0006-0000-0200-000015000000}">
      <text>
        <r>
          <rPr>
            <sz val="10"/>
            <color indexed="81"/>
            <rFont val="Tahoma"/>
            <family val="2"/>
          </rPr>
          <t xml:space="preserve">Este dato aparecerá  luego de que en la atención registrada en Módulo de Box/Pacientes citados ó Módulo Box/Agregar documento a una atención; se registre el Formulario Clínico: </t>
        </r>
        <r>
          <rPr>
            <b/>
            <sz val="10"/>
            <color indexed="81"/>
            <rFont val="Tahoma"/>
            <family val="2"/>
          </rPr>
          <t>"Control de Otros Programas de Salud"</t>
        </r>
        <r>
          <rPr>
            <sz val="10"/>
            <color indexed="81"/>
            <rFont val="Tahoma"/>
            <family val="2"/>
          </rPr>
          <t xml:space="preserve"> , en el campo </t>
        </r>
        <r>
          <rPr>
            <b/>
            <sz val="10"/>
            <color indexed="81"/>
            <rFont val="Tahoma"/>
            <family val="2"/>
          </rPr>
          <t>"¿Padece de Hipotiroidismo?"</t>
        </r>
        <r>
          <rPr>
            <sz val="10"/>
            <color indexed="81"/>
            <rFont val="Tahoma"/>
            <family val="2"/>
          </rPr>
          <t xml:space="preserve"> se registre el valor </t>
        </r>
        <r>
          <rPr>
            <b/>
            <sz val="10"/>
            <color indexed="81"/>
            <rFont val="Tahoma"/>
            <family val="2"/>
          </rPr>
          <t>"SI"</t>
        </r>
        <r>
          <rPr>
            <sz val="10"/>
            <color indexed="81"/>
            <rFont val="Tahoma"/>
            <family val="2"/>
          </rPr>
          <t xml:space="preserve">, en campo </t>
        </r>
        <r>
          <rPr>
            <b/>
            <sz val="10"/>
            <color indexed="81"/>
            <rFont val="Tahoma"/>
            <family val="2"/>
          </rPr>
          <t>"Estado"</t>
        </r>
        <r>
          <rPr>
            <sz val="10"/>
            <color indexed="81"/>
            <rFont val="Tahoma"/>
            <family val="2"/>
          </rPr>
          <t xml:space="preserve"> se registre el valor </t>
        </r>
        <r>
          <rPr>
            <b/>
            <sz val="10"/>
            <color indexed="81"/>
            <rFont val="Tahoma"/>
            <family val="2"/>
          </rPr>
          <t>Ingreso - Seguimiento o Reingreso</t>
        </r>
        <r>
          <rPr>
            <sz val="10"/>
            <color indexed="81"/>
            <rFont val="Tahoma"/>
            <family val="2"/>
          </rPr>
          <t xml:space="preserve">.
Y la fecha de Proximo control, no debe superar el tiempo de inasistencia.
</t>
        </r>
        <r>
          <rPr>
            <sz val="8"/>
            <color indexed="81"/>
            <rFont val="Tahoma"/>
            <family val="2"/>
          </rPr>
          <t xml:space="preserve">
</t>
        </r>
        <r>
          <rPr>
            <sz val="9"/>
            <color indexed="81"/>
            <rFont val="Tahoma"/>
            <family val="2"/>
          </rPr>
          <t xml:space="preserve">
</t>
        </r>
      </text>
    </comment>
    <comment ref="C30" authorId="0" shapeId="0" xr:uid="{00000000-0006-0000-0200-000016000000}">
      <text>
        <r>
          <rPr>
            <sz val="10"/>
            <color indexed="81"/>
            <rFont val="Tahoma"/>
            <family val="2"/>
          </rPr>
          <t xml:space="preserve">Este dato aparecerá  luego de que en la atención registrada en Módulo de Box/Pacientes citados ó Módulo Box/Agregar documento a una atención; en Formulario Clínico: </t>
        </r>
        <r>
          <rPr>
            <b/>
            <sz val="10"/>
            <color indexed="81"/>
            <rFont val="Tahoma"/>
            <family val="2"/>
          </rPr>
          <t xml:space="preserve">"Indice de Barthel" </t>
        </r>
        <r>
          <rPr>
            <sz val="10"/>
            <color indexed="81"/>
            <rFont val="Tahoma"/>
            <family val="2"/>
          </rPr>
          <t xml:space="preserve">tenga como resultado </t>
        </r>
        <r>
          <rPr>
            <b/>
            <sz val="10"/>
            <color indexed="81"/>
            <rFont val="Tahoma"/>
            <family val="2"/>
          </rPr>
          <t>"Dependencia Leve"</t>
        </r>
        <r>
          <rPr>
            <sz val="10"/>
            <color indexed="81"/>
            <rFont val="Tahoma"/>
            <family val="2"/>
          </rPr>
          <t xml:space="preserve">  Y que en Formulario Clinico </t>
        </r>
        <r>
          <rPr>
            <b/>
            <sz val="10"/>
            <color indexed="81"/>
            <rFont val="Tahoma"/>
            <family val="2"/>
          </rPr>
          <t>"Atención Pacientes Postrados"</t>
        </r>
        <r>
          <rPr>
            <sz val="10"/>
            <color indexed="81"/>
            <rFont val="Tahoma"/>
            <family val="2"/>
          </rPr>
          <t xml:space="preserve"> , en el campo </t>
        </r>
        <r>
          <rPr>
            <b/>
            <sz val="10"/>
            <color indexed="81"/>
            <rFont val="Tahoma"/>
            <family val="2"/>
          </rPr>
          <t xml:space="preserve">"Tipo Postrado" </t>
        </r>
        <r>
          <rPr>
            <sz val="10"/>
            <color indexed="81"/>
            <rFont val="Tahoma"/>
            <family val="2"/>
          </rPr>
          <t xml:space="preserve">se registre el valor </t>
        </r>
        <r>
          <rPr>
            <b/>
            <sz val="10"/>
            <color indexed="81"/>
            <rFont val="Tahoma"/>
            <family val="2"/>
          </rPr>
          <t>"No Severo"</t>
        </r>
        <r>
          <rPr>
            <sz val="10"/>
            <color indexed="81"/>
            <rFont val="Tahoma"/>
            <family val="2"/>
          </rPr>
          <t xml:space="preserve">.
Además, la fecha de Proximo control, no debe superar el tiempo de inasistencia.
</t>
        </r>
        <r>
          <rPr>
            <sz val="8"/>
            <color indexed="81"/>
            <rFont val="Tahoma"/>
            <family val="2"/>
          </rPr>
          <t xml:space="preserve">
</t>
        </r>
      </text>
    </comment>
    <comment ref="C31" authorId="0" shapeId="0" xr:uid="{00000000-0006-0000-0200-000017000000}">
      <text>
        <r>
          <rPr>
            <sz val="10"/>
            <color indexed="81"/>
            <rFont val="Tahoma"/>
            <family val="2"/>
          </rPr>
          <t>Este dato aparecerá  luego de que en la atención registrada en Módulo de Box/Pacientes citados ó Módulo Box/Agregar documento a una atención; en Formulario Clínico:</t>
        </r>
        <r>
          <rPr>
            <b/>
            <sz val="10"/>
            <color indexed="81"/>
            <rFont val="Tahoma"/>
            <family val="2"/>
          </rPr>
          <t xml:space="preserve"> "Indice de Barthel" </t>
        </r>
        <r>
          <rPr>
            <sz val="10"/>
            <color indexed="81"/>
            <rFont val="Tahoma"/>
            <family val="2"/>
          </rPr>
          <t xml:space="preserve">tenga como resultado </t>
        </r>
        <r>
          <rPr>
            <b/>
            <sz val="10"/>
            <color indexed="81"/>
            <rFont val="Tahoma"/>
            <family val="2"/>
          </rPr>
          <t>"Dependencia Moderada"</t>
        </r>
        <r>
          <rPr>
            <sz val="10"/>
            <color indexed="81"/>
            <rFont val="Tahoma"/>
            <family val="2"/>
          </rPr>
          <t xml:space="preserve">  Y que en Formulario Clinico </t>
        </r>
        <r>
          <rPr>
            <b/>
            <sz val="10"/>
            <color indexed="81"/>
            <rFont val="Tahoma"/>
            <family val="2"/>
          </rPr>
          <t>"Atención Pacientes Postrados"</t>
        </r>
        <r>
          <rPr>
            <sz val="10"/>
            <color indexed="81"/>
            <rFont val="Tahoma"/>
            <family val="2"/>
          </rPr>
          <t xml:space="preserve"> , en el campo </t>
        </r>
        <r>
          <rPr>
            <b/>
            <sz val="10"/>
            <color indexed="81"/>
            <rFont val="Tahoma"/>
            <family val="2"/>
          </rPr>
          <t>"Tipo Postrado"</t>
        </r>
        <r>
          <rPr>
            <sz val="10"/>
            <color indexed="81"/>
            <rFont val="Tahoma"/>
            <family val="2"/>
          </rPr>
          <t xml:space="preserve"> se registre el valor </t>
        </r>
        <r>
          <rPr>
            <b/>
            <sz val="10"/>
            <color indexed="81"/>
            <rFont val="Tahoma"/>
            <family val="2"/>
          </rPr>
          <t>"No Severo".</t>
        </r>
        <r>
          <rPr>
            <sz val="10"/>
            <color indexed="81"/>
            <rFont val="Tahoma"/>
            <family val="2"/>
          </rPr>
          <t xml:space="preserve">
Además, la fecha de Proximo control, no debe superar el tiempo de inasistencia.
</t>
        </r>
        <r>
          <rPr>
            <sz val="8"/>
            <color indexed="81"/>
            <rFont val="Tahoma"/>
            <family val="2"/>
          </rPr>
          <t xml:space="preserve">
</t>
        </r>
        <r>
          <rPr>
            <sz val="9"/>
            <color indexed="81"/>
            <rFont val="Tahoma"/>
            <family val="2"/>
          </rPr>
          <t xml:space="preserve">
</t>
        </r>
      </text>
    </comment>
    <comment ref="C32" authorId="0" shapeId="0" xr:uid="{00000000-0006-0000-0200-000018000000}">
      <text>
        <r>
          <rPr>
            <sz val="10"/>
            <color indexed="81"/>
            <rFont val="Tahoma"/>
            <family val="2"/>
          </rPr>
          <t>Este dato aparecerá  luego de que en la atención registrada en Módulo de Box/Pacientes citados ó Módulo Box/Agregar documento a una atención; en Formulario Clínico:</t>
        </r>
        <r>
          <rPr>
            <b/>
            <sz val="10"/>
            <color indexed="81"/>
            <rFont val="Tahoma"/>
            <family val="2"/>
          </rPr>
          <t xml:space="preserve"> "Indice de Barthel"</t>
        </r>
        <r>
          <rPr>
            <sz val="10"/>
            <color indexed="81"/>
            <rFont val="Tahoma"/>
            <family val="2"/>
          </rPr>
          <t xml:space="preserve"> tenga como resultado </t>
        </r>
        <r>
          <rPr>
            <b/>
            <sz val="10"/>
            <color indexed="81"/>
            <rFont val="Tahoma"/>
            <family val="2"/>
          </rPr>
          <t>"Dependencia Grave o Total"</t>
        </r>
        <r>
          <rPr>
            <sz val="10"/>
            <color indexed="81"/>
            <rFont val="Tahoma"/>
            <family val="2"/>
          </rPr>
          <t xml:space="preserve">  Y que en Formulario Clinico </t>
        </r>
        <r>
          <rPr>
            <b/>
            <sz val="10"/>
            <color indexed="81"/>
            <rFont val="Tahoma"/>
            <family val="2"/>
          </rPr>
          <t>"Atención Pacientes Postrados"</t>
        </r>
        <r>
          <rPr>
            <sz val="10"/>
            <color indexed="81"/>
            <rFont val="Tahoma"/>
            <family val="2"/>
          </rPr>
          <t xml:space="preserve"> , en el campo </t>
        </r>
        <r>
          <rPr>
            <b/>
            <sz val="10"/>
            <color indexed="81"/>
            <rFont val="Tahoma"/>
            <family val="2"/>
          </rPr>
          <t>"Paciente Oncologico"</t>
        </r>
        <r>
          <rPr>
            <sz val="10"/>
            <color indexed="81"/>
            <rFont val="Tahoma"/>
            <family val="2"/>
          </rPr>
          <t xml:space="preserve"> se registre el valor </t>
        </r>
        <r>
          <rPr>
            <b/>
            <sz val="10"/>
            <color indexed="81"/>
            <rFont val="Tahoma"/>
            <family val="2"/>
          </rPr>
          <t>"SI".</t>
        </r>
        <r>
          <rPr>
            <sz val="10"/>
            <color indexed="81"/>
            <rFont val="Tahoma"/>
            <family val="2"/>
          </rPr>
          <t xml:space="preserve">
Además, la fecha de Proximo control, no debe superar el tiempo de inasistencia.
</t>
        </r>
        <r>
          <rPr>
            <sz val="8"/>
            <color indexed="81"/>
            <rFont val="Tahoma"/>
            <family val="2"/>
          </rPr>
          <t xml:space="preserve">
</t>
        </r>
        <r>
          <rPr>
            <sz val="9"/>
            <color indexed="81"/>
            <rFont val="Tahoma"/>
            <family val="2"/>
          </rPr>
          <t xml:space="preserve">
</t>
        </r>
      </text>
    </comment>
    <comment ref="C33" authorId="0" shapeId="0" xr:uid="{00000000-0006-0000-0200-000019000000}">
      <text>
        <r>
          <rPr>
            <sz val="10"/>
            <color indexed="81"/>
            <rFont val="Tahoma"/>
            <family val="2"/>
          </rPr>
          <t xml:space="preserve">Este dato aparecerá  luego de que en la atención registrada en Módulo de Box/Pacientes citados ó Módulo Box/Agregar documento a una atención; en Formulario Clínico: </t>
        </r>
        <r>
          <rPr>
            <b/>
            <sz val="10"/>
            <color indexed="81"/>
            <rFont val="Tahoma"/>
            <family val="2"/>
          </rPr>
          <t xml:space="preserve">"Indice de Barthel" </t>
        </r>
        <r>
          <rPr>
            <sz val="10"/>
            <color indexed="81"/>
            <rFont val="Tahoma"/>
            <family val="2"/>
          </rPr>
          <t xml:space="preserve">tenga como resultado </t>
        </r>
        <r>
          <rPr>
            <b/>
            <sz val="10"/>
            <color indexed="81"/>
            <rFont val="Tahoma"/>
            <family val="2"/>
          </rPr>
          <t xml:space="preserve">"Dependencia Grave o Total" </t>
        </r>
        <r>
          <rPr>
            <sz val="10"/>
            <color indexed="81"/>
            <rFont val="Tahoma"/>
            <family val="2"/>
          </rPr>
          <t xml:space="preserve"> Y que en Formulario Clinico </t>
        </r>
        <r>
          <rPr>
            <b/>
            <sz val="10"/>
            <color indexed="81"/>
            <rFont val="Tahoma"/>
            <family val="2"/>
          </rPr>
          <t>"Atención Pacientes Postrados"</t>
        </r>
        <r>
          <rPr>
            <sz val="10"/>
            <color indexed="81"/>
            <rFont val="Tahoma"/>
            <family val="2"/>
          </rPr>
          <t xml:space="preserve"> , en el campo </t>
        </r>
        <r>
          <rPr>
            <b/>
            <sz val="10"/>
            <color indexed="81"/>
            <rFont val="Tahoma"/>
            <family val="2"/>
          </rPr>
          <t xml:space="preserve">"Paciente Oncologico" </t>
        </r>
        <r>
          <rPr>
            <sz val="10"/>
            <color indexed="81"/>
            <rFont val="Tahoma"/>
            <family val="2"/>
          </rPr>
          <t xml:space="preserve">se registre el valor </t>
        </r>
        <r>
          <rPr>
            <b/>
            <sz val="10"/>
            <color indexed="81"/>
            <rFont val="Tahoma"/>
            <family val="2"/>
          </rPr>
          <t>"NO"</t>
        </r>
        <r>
          <rPr>
            <sz val="10"/>
            <color indexed="81"/>
            <rFont val="Tahoma"/>
            <family val="2"/>
          </rPr>
          <t xml:space="preserve">.
Además, la fecha de Proximo control, no debe superar el tiempo de inasistencia.
</t>
        </r>
      </text>
    </comment>
    <comment ref="C34" authorId="0" shapeId="0" xr:uid="{00000000-0006-0000-0200-00001A000000}">
      <text>
        <r>
          <rPr>
            <sz val="10"/>
            <color indexed="81"/>
            <rFont val="Tahoma"/>
            <family val="2"/>
          </rPr>
          <t xml:space="preserve">Este dato aparecerá  luego de que en la atención registrada en Módulo de Box/Pacientes citados ó Módulo Box/Agregar documento a una atención; en Formulario Clínico: </t>
        </r>
        <r>
          <rPr>
            <b/>
            <sz val="10"/>
            <color indexed="81"/>
            <rFont val="Tahoma"/>
            <family val="2"/>
          </rPr>
          <t>"Indice de Barthel"</t>
        </r>
        <r>
          <rPr>
            <sz val="10"/>
            <color indexed="81"/>
            <rFont val="Tahoma"/>
            <family val="2"/>
          </rPr>
          <t xml:space="preserve"> tenga como resultado </t>
        </r>
        <r>
          <rPr>
            <b/>
            <sz val="10"/>
            <color indexed="81"/>
            <rFont val="Tahoma"/>
            <family val="2"/>
          </rPr>
          <t xml:space="preserve">"Dependencia Grave o Total", </t>
        </r>
        <r>
          <rPr>
            <sz val="10"/>
            <color indexed="81"/>
            <rFont val="Tahoma"/>
            <family val="2"/>
          </rPr>
          <t>además que en Formulario Clinico</t>
        </r>
        <r>
          <rPr>
            <b/>
            <sz val="10"/>
            <color indexed="81"/>
            <rFont val="Tahoma"/>
            <family val="2"/>
          </rPr>
          <t xml:space="preserve"> "Atención Pacientes Postrados"</t>
        </r>
        <r>
          <rPr>
            <sz val="10"/>
            <color indexed="81"/>
            <rFont val="Tahoma"/>
            <family val="2"/>
          </rPr>
          <t xml:space="preserve"> en el campo </t>
        </r>
        <r>
          <rPr>
            <b/>
            <sz val="10"/>
            <color indexed="81"/>
            <rFont val="Tahoma"/>
            <family val="2"/>
          </rPr>
          <t>"Paciente Oncologico"</t>
        </r>
        <r>
          <rPr>
            <sz val="10"/>
            <color indexed="81"/>
            <rFont val="Tahoma"/>
            <family val="2"/>
          </rPr>
          <t xml:space="preserve"> se registre el valor </t>
        </r>
        <r>
          <rPr>
            <b/>
            <sz val="10"/>
            <color indexed="81"/>
            <rFont val="Tahoma"/>
            <family val="2"/>
          </rPr>
          <t>"SI"</t>
        </r>
        <r>
          <rPr>
            <sz val="10"/>
            <color indexed="81"/>
            <rFont val="Tahoma"/>
            <family val="2"/>
          </rPr>
          <t xml:space="preserve"> o </t>
        </r>
        <r>
          <rPr>
            <b/>
            <sz val="10"/>
            <color indexed="81"/>
            <rFont val="Tahoma"/>
            <family val="2"/>
          </rPr>
          <t>"NO"</t>
        </r>
        <r>
          <rPr>
            <sz val="10"/>
            <color indexed="81"/>
            <rFont val="Tahoma"/>
            <family val="2"/>
          </rPr>
          <t xml:space="preserve"> y en campo  </t>
        </r>
        <r>
          <rPr>
            <b/>
            <sz val="10"/>
            <color indexed="81"/>
            <rFont val="Tahoma"/>
            <family val="2"/>
          </rPr>
          <t xml:space="preserve">¿Paciente Con escaras? </t>
        </r>
        <r>
          <rPr>
            <sz val="10"/>
            <color indexed="81"/>
            <rFont val="Tahoma"/>
            <family val="2"/>
          </rPr>
          <t>se registre el valor</t>
        </r>
        <r>
          <rPr>
            <b/>
            <sz val="10"/>
            <color indexed="81"/>
            <rFont val="Tahoma"/>
            <family val="2"/>
          </rPr>
          <t xml:space="preserve"> "SI".</t>
        </r>
        <r>
          <rPr>
            <sz val="10"/>
            <color indexed="81"/>
            <rFont val="Tahoma"/>
            <family val="2"/>
          </rPr>
          <t xml:space="preserve">
La fecha de Proximo control, no debe superar el tiempo de inasistencia.</t>
        </r>
      </text>
    </comment>
    <comment ref="C35" authorId="0" shapeId="0" xr:uid="{00000000-0006-0000-0200-00001B000000}">
      <text>
        <r>
          <rPr>
            <sz val="10"/>
            <color indexed="81"/>
            <rFont val="Tahoma"/>
            <family val="2"/>
          </rPr>
          <t>Este dato aparecerá  luego de que en la atención registrada en Módulo de Box/Pacientes citados ó Módulo Box/Agregar documento a una atención; en Formulario Clínico:</t>
        </r>
        <r>
          <rPr>
            <b/>
            <sz val="10"/>
            <color indexed="81"/>
            <rFont val="Tahoma"/>
            <family val="2"/>
          </rPr>
          <t xml:space="preserve">"Atención Pacientes Postrados" </t>
        </r>
        <r>
          <rPr>
            <sz val="10"/>
            <color indexed="81"/>
            <rFont val="Tahoma"/>
            <family val="2"/>
          </rPr>
          <t xml:space="preserve">en el campo </t>
        </r>
        <r>
          <rPr>
            <b/>
            <sz val="10"/>
            <color indexed="81"/>
            <rFont val="Tahoma"/>
            <family val="2"/>
          </rPr>
          <t xml:space="preserve">¿Paciente en programa de atencion domiciliaria? </t>
        </r>
        <r>
          <rPr>
            <sz val="10"/>
            <color indexed="81"/>
            <rFont val="Tahoma"/>
            <family val="2"/>
          </rPr>
          <t xml:space="preserve">se registre el valor </t>
        </r>
        <r>
          <rPr>
            <b/>
            <sz val="10"/>
            <color indexed="81"/>
            <rFont val="Tahoma"/>
            <family val="2"/>
          </rPr>
          <t xml:space="preserve">"SI" </t>
        </r>
        <r>
          <rPr>
            <sz val="10"/>
            <color indexed="81"/>
            <rFont val="Tahoma"/>
            <family val="2"/>
          </rPr>
          <t>y en el campo</t>
        </r>
        <r>
          <rPr>
            <b/>
            <sz val="10"/>
            <color indexed="81"/>
            <rFont val="Tahoma"/>
            <family val="2"/>
          </rPr>
          <t xml:space="preserve"> " Tipo de paciente postrado"</t>
        </r>
        <r>
          <rPr>
            <sz val="10"/>
            <color indexed="81"/>
            <rFont val="Tahoma"/>
            <family val="2"/>
          </rPr>
          <t xml:space="preserve"> , tenga el valor </t>
        </r>
        <r>
          <rPr>
            <b/>
            <sz val="10"/>
            <color indexed="81"/>
            <rFont val="Tahoma"/>
            <family val="2"/>
          </rPr>
          <t xml:space="preserve">"Severo"
</t>
        </r>
        <r>
          <rPr>
            <sz val="10"/>
            <color indexed="81"/>
            <rFont val="Tahoma"/>
            <family val="2"/>
          </rPr>
          <t xml:space="preserve">
Además la fecha de Proximo control, no debe superar el tiempo de inasistencia.</t>
        </r>
      </text>
    </comment>
    <comment ref="C36" authorId="0" shapeId="0" xr:uid="{00000000-0006-0000-0200-00001C000000}">
      <text>
        <r>
          <rPr>
            <sz val="10"/>
            <color indexed="81"/>
            <rFont val="Tahoma"/>
            <family val="2"/>
          </rPr>
          <t>Este dato aparecerá  luego de que en la atención registrada en Módulo de Box/Pacientes citados ó Módulo Box/Agregar documento a una atención; en Formulario Clínico:</t>
        </r>
        <r>
          <rPr>
            <b/>
            <sz val="10"/>
            <color indexed="81"/>
            <rFont val="Tahoma"/>
            <family val="2"/>
          </rPr>
          <t xml:space="preserve">"Atención Pacientes Postrados" </t>
        </r>
        <r>
          <rPr>
            <sz val="10"/>
            <color indexed="81"/>
            <rFont val="Tahoma"/>
            <family val="2"/>
          </rPr>
          <t xml:space="preserve">en el campo </t>
        </r>
        <r>
          <rPr>
            <b/>
            <sz val="10"/>
            <color indexed="81"/>
            <rFont val="Tahoma"/>
            <family val="2"/>
          </rPr>
          <t>¿Paciente en programa de atencion domiciliaria? "</t>
        </r>
        <r>
          <rPr>
            <sz val="10"/>
            <color indexed="81"/>
            <rFont val="Tahoma"/>
            <family val="2"/>
          </rPr>
          <t xml:space="preserve"> se registre el valor</t>
        </r>
        <r>
          <rPr>
            <b/>
            <sz val="10"/>
            <color indexed="81"/>
            <rFont val="Tahoma"/>
            <family val="2"/>
          </rPr>
          <t xml:space="preserve"> "SI", </t>
        </r>
        <r>
          <rPr>
            <sz val="10"/>
            <color indexed="81"/>
            <rFont val="Tahoma"/>
            <family val="2"/>
          </rPr>
          <t>en el campo</t>
        </r>
        <r>
          <rPr>
            <b/>
            <sz val="10"/>
            <color indexed="81"/>
            <rFont val="Tahoma"/>
            <family val="2"/>
          </rPr>
          <t xml:space="preserve"> "¿ Paciente con escaras?"</t>
        </r>
        <r>
          <rPr>
            <sz val="10"/>
            <color indexed="81"/>
            <rFont val="Tahoma"/>
            <family val="2"/>
          </rPr>
          <t xml:space="preserve"> se registre el valor</t>
        </r>
        <r>
          <rPr>
            <b/>
            <sz val="10"/>
            <color indexed="81"/>
            <rFont val="Tahoma"/>
            <family val="2"/>
          </rPr>
          <t xml:space="preserve"> "SI"</t>
        </r>
        <r>
          <rPr>
            <sz val="10"/>
            <color indexed="81"/>
            <rFont val="Tahoma"/>
            <family val="2"/>
          </rPr>
          <t xml:space="preserve">  
y en el campo </t>
        </r>
        <r>
          <rPr>
            <b/>
            <sz val="10"/>
            <color indexed="81"/>
            <rFont val="Tahoma"/>
            <family val="2"/>
          </rPr>
          <t xml:space="preserve">" Tipo de paciente postrado"  </t>
        </r>
        <r>
          <rPr>
            <sz val="10"/>
            <color indexed="81"/>
            <rFont val="Tahoma"/>
            <family val="2"/>
          </rPr>
          <t>tenga el valor</t>
        </r>
        <r>
          <rPr>
            <b/>
            <sz val="10"/>
            <color indexed="81"/>
            <rFont val="Tahoma"/>
            <family val="2"/>
          </rPr>
          <t xml:space="preserve"> "Severo"</t>
        </r>
        <r>
          <rPr>
            <sz val="10"/>
            <color indexed="81"/>
            <rFont val="Tahoma"/>
            <family val="2"/>
          </rPr>
          <t xml:space="preserve">
Además, la fecha de Proximo control, no debe superar el tiempo de inasistencia.
</t>
        </r>
        <r>
          <rPr>
            <sz val="8"/>
            <color indexed="81"/>
            <rFont val="Tahoma"/>
            <family val="2"/>
          </rPr>
          <t xml:space="preserve">
</t>
        </r>
      </text>
    </comment>
    <comment ref="C37" authorId="0" shapeId="0" xr:uid="{00000000-0006-0000-0200-00001D000000}">
      <text>
        <r>
          <rPr>
            <sz val="10"/>
            <color indexed="81"/>
            <rFont val="Tahoma"/>
            <family val="2"/>
          </rPr>
          <t xml:space="preserve">Este dato aparecerá  luego de que en la atención registrada en Módulo de Box/Pacientes citados ó Módulo Box/Agregar documento a una atención; en Formulario Clínico: </t>
        </r>
        <r>
          <rPr>
            <b/>
            <sz val="10"/>
            <color indexed="81"/>
            <rFont val="Tahoma"/>
            <family val="2"/>
          </rPr>
          <t xml:space="preserve">"Atención Pacientes Postrados" </t>
        </r>
        <r>
          <rPr>
            <sz val="10"/>
            <color indexed="81"/>
            <rFont val="Tahoma"/>
            <family val="2"/>
          </rPr>
          <t xml:space="preserve">tenga en el campo </t>
        </r>
        <r>
          <rPr>
            <b/>
            <sz val="10"/>
            <color indexed="81"/>
            <rFont val="Tahoma"/>
            <family val="2"/>
          </rPr>
          <t xml:space="preserve">¿Paciente en programa de atencion domiciliaria? </t>
        </r>
        <r>
          <rPr>
            <sz val="10"/>
            <color indexed="81"/>
            <rFont val="Tahoma"/>
            <family val="2"/>
          </rPr>
          <t>el valor</t>
        </r>
        <r>
          <rPr>
            <b/>
            <sz val="10"/>
            <color indexed="81"/>
            <rFont val="Tahoma"/>
            <family val="2"/>
          </rPr>
          <t xml:space="preserve"> "SI",  </t>
        </r>
        <r>
          <rPr>
            <sz val="10"/>
            <color indexed="81"/>
            <rFont val="Tahoma"/>
            <family val="2"/>
          </rPr>
          <t xml:space="preserve">en el campo </t>
        </r>
        <r>
          <rPr>
            <b/>
            <sz val="10"/>
            <color indexed="81"/>
            <rFont val="Tahoma"/>
            <family val="2"/>
          </rPr>
          <t xml:space="preserve">" Tipo de paciente postrado" </t>
        </r>
        <r>
          <rPr>
            <sz val="10"/>
            <color indexed="81"/>
            <rFont val="Tahoma"/>
            <family val="2"/>
          </rPr>
          <t>el valor</t>
        </r>
        <r>
          <rPr>
            <b/>
            <sz val="10"/>
            <color indexed="81"/>
            <rFont val="Tahoma"/>
            <family val="2"/>
          </rPr>
          <t xml:space="preserve"> "Severo", </t>
        </r>
        <r>
          <rPr>
            <sz val="10"/>
            <color indexed="81"/>
            <rFont val="Tahoma"/>
            <family val="2"/>
          </rPr>
          <t xml:space="preserve">en el campo </t>
        </r>
        <r>
          <rPr>
            <b/>
            <sz val="10"/>
            <color indexed="81"/>
            <rFont val="Tahoma"/>
            <family val="2"/>
          </rPr>
          <t xml:space="preserve">" Paciente cuenta con cuidador" </t>
        </r>
        <r>
          <rPr>
            <sz val="10"/>
            <color indexed="81"/>
            <rFont val="Tahoma"/>
            <family val="2"/>
          </rPr>
          <t>el valor</t>
        </r>
        <r>
          <rPr>
            <b/>
            <sz val="10"/>
            <color indexed="81"/>
            <rFont val="Tahoma"/>
            <family val="2"/>
          </rPr>
          <t xml:space="preserve"> "SI",  </t>
        </r>
        <r>
          <rPr>
            <sz val="10"/>
            <color indexed="81"/>
            <rFont val="Tahoma"/>
            <family val="2"/>
          </rPr>
          <t xml:space="preserve">en el campo </t>
        </r>
        <r>
          <rPr>
            <b/>
            <sz val="10"/>
            <color indexed="81"/>
            <rFont val="Tahoma"/>
            <family val="2"/>
          </rPr>
          <t>" Cuidador recibe apoyo"</t>
        </r>
        <r>
          <rPr>
            <sz val="10"/>
            <color indexed="81"/>
            <rFont val="Tahoma"/>
            <family val="2"/>
          </rPr>
          <t xml:space="preserve"> el valor</t>
        </r>
        <r>
          <rPr>
            <b/>
            <sz val="10"/>
            <color indexed="81"/>
            <rFont val="Tahoma"/>
            <family val="2"/>
          </rPr>
          <t xml:space="preserve"> "SI", </t>
        </r>
        <r>
          <rPr>
            <sz val="10"/>
            <color indexed="81"/>
            <rFont val="Tahoma"/>
            <family val="2"/>
          </rPr>
          <t>y en el campo "</t>
        </r>
        <r>
          <rPr>
            <b/>
            <sz val="10"/>
            <color indexed="81"/>
            <rFont val="Tahoma"/>
            <family val="2"/>
          </rPr>
          <t xml:space="preserve"> Cuidador es capacitado por el programa</t>
        </r>
        <r>
          <rPr>
            <sz val="10"/>
            <color indexed="81"/>
            <rFont val="Tahoma"/>
            <family val="2"/>
          </rPr>
          <t>" tenga el valor "</t>
        </r>
        <r>
          <rPr>
            <b/>
            <sz val="10"/>
            <color indexed="81"/>
            <rFont val="Tahoma"/>
            <family val="2"/>
          </rPr>
          <t>NO</t>
        </r>
        <r>
          <rPr>
            <sz val="10"/>
            <color indexed="81"/>
            <rFont val="Tahoma"/>
            <family val="2"/>
          </rPr>
          <t xml:space="preserve">" 
Además, la fecha de Proximo control, no debe superar el tiempo de inasistencia.
</t>
        </r>
      </text>
    </comment>
    <comment ref="C38" authorId="2" shapeId="0" xr:uid="{00000000-0006-0000-0200-00001E000000}">
      <text>
        <r>
          <rPr>
            <b/>
            <sz val="9"/>
            <color indexed="81"/>
            <rFont val="Tahoma"/>
            <family val="2"/>
          </rPr>
          <t xml:space="preserve"> Comentado No disponible:  Sin publicación de manual DEIS V.1.1 2019.-</t>
        </r>
        <r>
          <rPr>
            <sz val="9"/>
            <color indexed="81"/>
            <rFont val="Tahoma"/>
            <family val="2"/>
          </rPr>
          <t xml:space="preserve">
</t>
        </r>
      </text>
    </comment>
    <comment ref="D42" authorId="2" shapeId="0" xr:uid="{00000000-0006-0000-0200-00001F000000}">
      <text>
        <r>
          <rPr>
            <sz val="9"/>
            <color indexed="81"/>
            <rFont val="Tahoma"/>
            <family val="2"/>
          </rPr>
          <t xml:space="preserve">Este dato aparecerá  luego de que en la atención registrada en Módulo de Box/Pacientes citados ó Módulo Box/Agregar documento a una atención; en Formulario Clínico: </t>
        </r>
        <r>
          <rPr>
            <b/>
            <sz val="9"/>
            <color indexed="81"/>
            <rFont val="Tahoma"/>
            <family val="2"/>
          </rPr>
          <t>"Atención Pacientes Postrados"</t>
        </r>
        <r>
          <rPr>
            <sz val="9"/>
            <color indexed="81"/>
            <rFont val="Tahoma"/>
            <family val="2"/>
          </rPr>
          <t xml:space="preserve"> tenga en el campo </t>
        </r>
        <r>
          <rPr>
            <b/>
            <sz val="9"/>
            <color indexed="81"/>
            <rFont val="Tahoma"/>
            <family val="2"/>
          </rPr>
          <t>¿Paciente en programa de atencion domiciliaria?</t>
        </r>
        <r>
          <rPr>
            <sz val="9"/>
            <color indexed="81"/>
            <rFont val="Tahoma"/>
            <family val="2"/>
          </rPr>
          <t xml:space="preserve"> el valor </t>
        </r>
        <r>
          <rPr>
            <b/>
            <sz val="9"/>
            <color indexed="81"/>
            <rFont val="Tahoma"/>
            <family val="2"/>
          </rPr>
          <t>"SI"</t>
        </r>
        <r>
          <rPr>
            <sz val="9"/>
            <color indexed="81"/>
            <rFont val="Tahoma"/>
            <family val="2"/>
          </rPr>
          <t xml:space="preserve">,  en el campo </t>
        </r>
        <r>
          <rPr>
            <b/>
            <sz val="9"/>
            <color indexed="81"/>
            <rFont val="Tahoma"/>
            <family val="2"/>
          </rPr>
          <t>" Tipo de paciente postrado"</t>
        </r>
        <r>
          <rPr>
            <sz val="9"/>
            <color indexed="81"/>
            <rFont val="Tahoma"/>
            <family val="2"/>
          </rPr>
          <t xml:space="preserve"> el valor</t>
        </r>
        <r>
          <rPr>
            <b/>
            <sz val="9"/>
            <color indexed="81"/>
            <rFont val="Tahoma"/>
            <family val="2"/>
          </rPr>
          <t xml:space="preserve"> "Severo"</t>
        </r>
        <r>
          <rPr>
            <sz val="9"/>
            <color indexed="81"/>
            <rFont val="Tahoma"/>
            <family val="2"/>
          </rPr>
          <t>, en el campo</t>
        </r>
        <r>
          <rPr>
            <b/>
            <sz val="9"/>
            <color indexed="81"/>
            <rFont val="Tahoma"/>
            <family val="2"/>
          </rPr>
          <t xml:space="preserve"> " Paciente cuenta con cuidador"</t>
        </r>
        <r>
          <rPr>
            <sz val="9"/>
            <color indexed="81"/>
            <rFont val="Tahoma"/>
            <family val="2"/>
          </rPr>
          <t xml:space="preserve"> el valor</t>
        </r>
        <r>
          <rPr>
            <b/>
            <sz val="9"/>
            <color indexed="81"/>
            <rFont val="Tahoma"/>
            <family val="2"/>
          </rPr>
          <t xml:space="preserve"> "SI"</t>
        </r>
        <r>
          <rPr>
            <sz val="9"/>
            <color indexed="81"/>
            <rFont val="Tahoma"/>
            <family val="2"/>
          </rPr>
          <t xml:space="preserve">,  en el campo </t>
        </r>
        <r>
          <rPr>
            <b/>
            <sz val="9"/>
            <color indexed="81"/>
            <rFont val="Tahoma"/>
            <family val="2"/>
          </rPr>
          <t>" Cuidador recibe apoyo"</t>
        </r>
        <r>
          <rPr>
            <sz val="9"/>
            <color indexed="81"/>
            <rFont val="Tahoma"/>
            <family val="2"/>
          </rPr>
          <t xml:space="preserve"> el valor </t>
        </r>
        <r>
          <rPr>
            <b/>
            <sz val="9"/>
            <color indexed="81"/>
            <rFont val="Tahoma"/>
            <family val="2"/>
          </rPr>
          <t>"NO"</t>
        </r>
        <r>
          <rPr>
            <sz val="9"/>
            <color indexed="81"/>
            <rFont val="Tahoma"/>
            <family val="2"/>
          </rPr>
          <t>, y en el campo</t>
        </r>
        <r>
          <rPr>
            <b/>
            <sz val="9"/>
            <color indexed="81"/>
            <rFont val="Tahoma"/>
            <family val="2"/>
          </rPr>
          <t xml:space="preserve"> " Cuidador es capacitado por el programa"</t>
        </r>
        <r>
          <rPr>
            <sz val="9"/>
            <color indexed="81"/>
            <rFont val="Tahoma"/>
            <family val="2"/>
          </rPr>
          <t xml:space="preserve"> tenga el valor</t>
        </r>
        <r>
          <rPr>
            <b/>
            <sz val="9"/>
            <color indexed="81"/>
            <rFont val="Tahoma"/>
            <family val="2"/>
          </rPr>
          <t xml:space="preserve"> "SI"
</t>
        </r>
        <r>
          <rPr>
            <sz val="9"/>
            <color indexed="81"/>
            <rFont val="Tahoma"/>
            <family val="2"/>
          </rPr>
          <t>Además, la fecha de Proximo control, no debe superar el tiempo de inasistencia.</t>
        </r>
        <r>
          <rPr>
            <b/>
            <sz val="9"/>
            <color indexed="81"/>
            <rFont val="Tahoma"/>
            <family val="2"/>
          </rPr>
          <t xml:space="preserve">
</t>
        </r>
      </text>
    </comment>
    <comment ref="E42" authorId="2" shapeId="0" xr:uid="{00000000-0006-0000-0200-000020000000}">
      <text>
        <r>
          <rPr>
            <b/>
            <sz val="9"/>
            <color indexed="81"/>
            <rFont val="Tahoma"/>
            <family val="2"/>
          </rPr>
          <t>No disponible</t>
        </r>
        <r>
          <rPr>
            <sz val="9"/>
            <color indexed="81"/>
            <rFont val="Tahoma"/>
            <family val="2"/>
          </rPr>
          <t xml:space="preserve"> por definicion pendiente en manual DEIS 
Actualizacion 2018. 
</t>
        </r>
      </text>
    </comment>
    <comment ref="F42" authorId="2" shapeId="0" xr:uid="{00000000-0006-0000-0200-000021000000}">
      <text>
        <r>
          <rPr>
            <sz val="9"/>
            <color indexed="81"/>
            <rFont val="Tahoma"/>
            <family val="2"/>
          </rPr>
          <t xml:space="preserve">Este dato aparecerá  luego de que en la atención registrada en Módulo de Box/Pacientes citados ó Módulo Box/Agregar documento a una atención; en Formulario Clínico: </t>
        </r>
        <r>
          <rPr>
            <b/>
            <sz val="9"/>
            <color indexed="81"/>
            <rFont val="Tahoma"/>
            <family val="2"/>
          </rPr>
          <t>"Atención Pacientes Postrados"</t>
        </r>
        <r>
          <rPr>
            <sz val="9"/>
            <color indexed="81"/>
            <rFont val="Tahoma"/>
            <family val="2"/>
          </rPr>
          <t xml:space="preserve"> tenga en el campo</t>
        </r>
        <r>
          <rPr>
            <b/>
            <sz val="9"/>
            <color indexed="81"/>
            <rFont val="Tahoma"/>
            <family val="2"/>
          </rPr>
          <t xml:space="preserve"> ¿Paciente en programa de atencion domiciliaria? </t>
        </r>
        <r>
          <rPr>
            <sz val="9"/>
            <color indexed="81"/>
            <rFont val="Tahoma"/>
            <family val="2"/>
          </rPr>
          <t>el valor</t>
        </r>
        <r>
          <rPr>
            <b/>
            <sz val="9"/>
            <color indexed="81"/>
            <rFont val="Tahoma"/>
            <family val="2"/>
          </rPr>
          <t xml:space="preserve"> "SI"</t>
        </r>
        <r>
          <rPr>
            <sz val="9"/>
            <color indexed="81"/>
            <rFont val="Tahoma"/>
            <family val="2"/>
          </rPr>
          <t>,  en el campo</t>
        </r>
        <r>
          <rPr>
            <b/>
            <sz val="9"/>
            <color indexed="81"/>
            <rFont val="Tahoma"/>
            <family val="2"/>
          </rPr>
          <t xml:space="preserve"> " Tipo de paciente postrado"</t>
        </r>
        <r>
          <rPr>
            <sz val="9"/>
            <color indexed="81"/>
            <rFont val="Tahoma"/>
            <family val="2"/>
          </rPr>
          <t xml:space="preserve"> el valor </t>
        </r>
        <r>
          <rPr>
            <b/>
            <sz val="9"/>
            <color indexed="81"/>
            <rFont val="Tahoma"/>
            <family val="2"/>
          </rPr>
          <t>"Severo",</t>
        </r>
        <r>
          <rPr>
            <sz val="9"/>
            <color indexed="81"/>
            <rFont val="Tahoma"/>
            <family val="2"/>
          </rPr>
          <t xml:space="preserve"> en el campo </t>
        </r>
        <r>
          <rPr>
            <b/>
            <sz val="9"/>
            <color indexed="81"/>
            <rFont val="Tahoma"/>
            <family val="2"/>
          </rPr>
          <t>" Paciente cuenta con cuidador"</t>
        </r>
        <r>
          <rPr>
            <sz val="9"/>
            <color indexed="81"/>
            <rFont val="Tahoma"/>
            <family val="2"/>
          </rPr>
          <t xml:space="preserve"> el valor </t>
        </r>
        <r>
          <rPr>
            <b/>
            <sz val="9"/>
            <color indexed="81"/>
            <rFont val="Tahoma"/>
            <family val="2"/>
          </rPr>
          <t>"SI",</t>
        </r>
        <r>
          <rPr>
            <sz val="9"/>
            <color indexed="81"/>
            <rFont val="Tahoma"/>
            <family val="2"/>
          </rPr>
          <t xml:space="preserve">  en el campo</t>
        </r>
        <r>
          <rPr>
            <b/>
            <sz val="9"/>
            <color indexed="81"/>
            <rFont val="Tahoma"/>
            <family val="2"/>
          </rPr>
          <t xml:space="preserve"> " Cuidador recibe apoyo"</t>
        </r>
        <r>
          <rPr>
            <sz val="9"/>
            <color indexed="81"/>
            <rFont val="Tahoma"/>
            <family val="2"/>
          </rPr>
          <t xml:space="preserve"> el valor</t>
        </r>
        <r>
          <rPr>
            <b/>
            <sz val="9"/>
            <color indexed="81"/>
            <rFont val="Tahoma"/>
            <family val="2"/>
          </rPr>
          <t xml:space="preserve"> "SI",</t>
        </r>
        <r>
          <rPr>
            <sz val="9"/>
            <color indexed="81"/>
            <rFont val="Tahoma"/>
            <family val="2"/>
          </rPr>
          <t xml:space="preserve"> y en el campo</t>
        </r>
        <r>
          <rPr>
            <b/>
            <sz val="9"/>
            <color indexed="81"/>
            <rFont val="Tahoma"/>
            <family val="2"/>
          </rPr>
          <t xml:space="preserve"> " Cuidador es capacitado por el programa"</t>
        </r>
        <r>
          <rPr>
            <sz val="9"/>
            <color indexed="81"/>
            <rFont val="Tahoma"/>
            <family val="2"/>
          </rPr>
          <t xml:space="preserve"> tenga el valor </t>
        </r>
        <r>
          <rPr>
            <b/>
            <sz val="9"/>
            <color indexed="81"/>
            <rFont val="Tahoma"/>
            <family val="2"/>
          </rPr>
          <t xml:space="preserve">"NO" </t>
        </r>
        <r>
          <rPr>
            <sz val="9"/>
            <color indexed="81"/>
            <rFont val="Tahoma"/>
            <family val="2"/>
          </rPr>
          <t xml:space="preserve">
Además, la fecha de Proximo control, no debe superar el tiempo de inasistencia.</t>
        </r>
        <r>
          <rPr>
            <b/>
            <sz val="9"/>
            <color indexed="81"/>
            <rFont val="Tahoma"/>
            <family val="2"/>
          </rPr>
          <t xml:space="preserve">
</t>
        </r>
        <r>
          <rPr>
            <sz val="9"/>
            <color indexed="81"/>
            <rFont val="Tahoma"/>
            <family val="2"/>
          </rPr>
          <t xml:space="preserve">
</t>
        </r>
      </text>
    </comment>
    <comment ref="G42" authorId="2" shapeId="0" xr:uid="{00000000-0006-0000-0200-000022000000}">
      <text>
        <r>
          <rPr>
            <sz val="9"/>
            <color indexed="81"/>
            <rFont val="Tahoma"/>
            <family val="2"/>
          </rPr>
          <t>Este dato aparecerá  luego de que en la atención registrada en Módulo de Box/Pacientes citados ó Módulo Box/Agregar documento a una atención; en Formulario Clínico:</t>
        </r>
        <r>
          <rPr>
            <b/>
            <sz val="9"/>
            <color indexed="81"/>
            <rFont val="Tahoma"/>
            <family val="2"/>
          </rPr>
          <t xml:space="preserve"> "Atención Pacientes Postrados" </t>
        </r>
        <r>
          <rPr>
            <sz val="9"/>
            <color indexed="81"/>
            <rFont val="Tahoma"/>
            <family val="2"/>
          </rPr>
          <t xml:space="preserve">tenga en el campo </t>
        </r>
        <r>
          <rPr>
            <b/>
            <sz val="9"/>
            <color indexed="81"/>
            <rFont val="Tahoma"/>
            <family val="2"/>
          </rPr>
          <t>¿Paciente en programa de atencion domiciliaria?</t>
        </r>
        <r>
          <rPr>
            <sz val="9"/>
            <color indexed="81"/>
            <rFont val="Tahoma"/>
            <family val="2"/>
          </rPr>
          <t xml:space="preserve"> el valor </t>
        </r>
        <r>
          <rPr>
            <b/>
            <sz val="9"/>
            <color indexed="81"/>
            <rFont val="Tahoma"/>
            <family val="2"/>
          </rPr>
          <t>"SI"</t>
        </r>
        <r>
          <rPr>
            <sz val="9"/>
            <color indexed="81"/>
            <rFont val="Tahoma"/>
            <family val="2"/>
          </rPr>
          <t xml:space="preserve">,  en el campo </t>
        </r>
        <r>
          <rPr>
            <b/>
            <sz val="9"/>
            <color indexed="81"/>
            <rFont val="Tahoma"/>
            <family val="2"/>
          </rPr>
          <t>" Tipo de paciente postrado"</t>
        </r>
        <r>
          <rPr>
            <sz val="9"/>
            <color indexed="81"/>
            <rFont val="Tahoma"/>
            <family val="2"/>
          </rPr>
          <t xml:space="preserve"> el valor </t>
        </r>
        <r>
          <rPr>
            <b/>
            <sz val="9"/>
            <color indexed="81"/>
            <rFont val="Tahoma"/>
            <family val="2"/>
          </rPr>
          <t>"Severo"</t>
        </r>
        <r>
          <rPr>
            <sz val="9"/>
            <color indexed="81"/>
            <rFont val="Tahoma"/>
            <family val="2"/>
          </rPr>
          <t xml:space="preserve">, en el campo </t>
        </r>
        <r>
          <rPr>
            <b/>
            <sz val="9"/>
            <color indexed="81"/>
            <rFont val="Tahoma"/>
            <family val="2"/>
          </rPr>
          <t>" Paciente cuenta con cuidador"</t>
        </r>
        <r>
          <rPr>
            <sz val="9"/>
            <color indexed="81"/>
            <rFont val="Tahoma"/>
            <family val="2"/>
          </rPr>
          <t xml:space="preserve"> el valor </t>
        </r>
        <r>
          <rPr>
            <b/>
            <sz val="9"/>
            <color indexed="81"/>
            <rFont val="Tahoma"/>
            <family val="2"/>
          </rPr>
          <t>"SI"</t>
        </r>
        <r>
          <rPr>
            <sz val="9"/>
            <color indexed="81"/>
            <rFont val="Tahoma"/>
            <family val="2"/>
          </rPr>
          <t>,  en el campo</t>
        </r>
        <r>
          <rPr>
            <b/>
            <sz val="9"/>
            <color indexed="81"/>
            <rFont val="Tahoma"/>
            <family val="2"/>
          </rPr>
          <t xml:space="preserve"> " Cuidador recibe apoyo"</t>
        </r>
        <r>
          <rPr>
            <sz val="9"/>
            <color indexed="81"/>
            <rFont val="Tahoma"/>
            <family val="2"/>
          </rPr>
          <t xml:space="preserve"> el valor </t>
        </r>
        <r>
          <rPr>
            <b/>
            <sz val="9"/>
            <color indexed="81"/>
            <rFont val="Tahoma"/>
            <family val="2"/>
          </rPr>
          <t>"SI"</t>
        </r>
        <r>
          <rPr>
            <sz val="9"/>
            <color indexed="81"/>
            <rFont val="Tahoma"/>
            <family val="2"/>
          </rPr>
          <t xml:space="preserve">, y en el campo </t>
        </r>
        <r>
          <rPr>
            <b/>
            <sz val="9"/>
            <color indexed="81"/>
            <rFont val="Tahoma"/>
            <family val="2"/>
          </rPr>
          <t>" Cuidador es capacitado por el programa"</t>
        </r>
        <r>
          <rPr>
            <sz val="9"/>
            <color indexed="81"/>
            <rFont val="Tahoma"/>
            <family val="2"/>
          </rPr>
          <t xml:space="preserve"> tenga el valor</t>
        </r>
        <r>
          <rPr>
            <b/>
            <sz val="9"/>
            <color indexed="81"/>
            <rFont val="Tahoma"/>
            <family val="2"/>
          </rPr>
          <t xml:space="preserve"> "SI" </t>
        </r>
        <r>
          <rPr>
            <sz val="9"/>
            <color indexed="81"/>
            <rFont val="Tahoma"/>
            <family val="2"/>
          </rPr>
          <t xml:space="preserve">
Además, la fecha de Proximo control, no debe superar el tiempo de inasistencia.
</t>
        </r>
      </text>
    </comment>
    <comment ref="C48" authorId="2" shapeId="0" xr:uid="{C2EF6155-B941-47D4-9618-56D832AE6AF0}">
      <text>
        <r>
          <rPr>
            <sz val="9"/>
            <color indexed="81"/>
            <rFont val="Tahoma"/>
            <family val="2"/>
          </rPr>
          <t>Este dato aparecerá  luego de que en la atención registrada en</t>
        </r>
        <r>
          <rPr>
            <b/>
            <sz val="9"/>
            <color indexed="81"/>
            <rFont val="Tahoma"/>
            <family val="2"/>
          </rPr>
          <t xml:space="preserve"> Módulo de Box/Pacientes citados ó Módulo Box/Agregar documento a una atención</t>
        </r>
        <r>
          <rPr>
            <sz val="9"/>
            <color indexed="81"/>
            <rFont val="Tahoma"/>
            <family val="2"/>
          </rPr>
          <t xml:space="preserve">; en Formulario Clínico: </t>
        </r>
        <r>
          <rPr>
            <b/>
            <sz val="9"/>
            <color indexed="81"/>
            <rFont val="Tahoma"/>
            <family val="2"/>
          </rPr>
          <t>"Control de Otros Programas de Salud"</t>
        </r>
        <r>
          <rPr>
            <sz val="9"/>
            <color indexed="81"/>
            <rFont val="Tahoma"/>
            <family val="2"/>
          </rPr>
          <t xml:space="preserve"> , en el campo</t>
        </r>
        <r>
          <rPr>
            <b/>
            <sz val="9"/>
            <color indexed="81"/>
            <rFont val="Tahoma"/>
            <family val="2"/>
          </rPr>
          <t xml:space="preserve"> "Rehabilitación Pulmonar"</t>
        </r>
        <r>
          <rPr>
            <sz val="9"/>
            <color indexed="81"/>
            <rFont val="Tahoma"/>
            <family val="2"/>
          </rPr>
          <t xml:space="preserve"> se registre el valor </t>
        </r>
        <r>
          <rPr>
            <b/>
            <sz val="9"/>
            <color indexed="81"/>
            <rFont val="Tahoma"/>
            <family val="2"/>
          </rPr>
          <t>"SI"</t>
        </r>
        <r>
          <rPr>
            <sz val="9"/>
            <color indexed="81"/>
            <rFont val="Tahoma"/>
            <family val="2"/>
          </rPr>
          <t xml:space="preserve"> y en campo </t>
        </r>
        <r>
          <rPr>
            <b/>
            <sz val="9"/>
            <color indexed="81"/>
            <rFont val="Tahoma"/>
            <family val="2"/>
          </rPr>
          <t>Estado</t>
        </r>
        <r>
          <rPr>
            <sz val="9"/>
            <color indexed="81"/>
            <rFont val="Tahoma"/>
            <family val="2"/>
          </rPr>
          <t xml:space="preserve"> tenga el valor</t>
        </r>
        <r>
          <rPr>
            <b/>
            <sz val="9"/>
            <color indexed="81"/>
            <rFont val="Tahoma"/>
            <family val="2"/>
          </rPr>
          <t xml:space="preserve"> Ingreso</t>
        </r>
        <r>
          <rPr>
            <sz val="9"/>
            <color indexed="81"/>
            <rFont val="Tahoma"/>
            <family val="2"/>
          </rPr>
          <t xml:space="preserve">, </t>
        </r>
        <r>
          <rPr>
            <b/>
            <sz val="9"/>
            <color indexed="81"/>
            <rFont val="Tahoma"/>
            <family val="2"/>
          </rPr>
          <t>Seguimiento o Reingreso</t>
        </r>
        <r>
          <rPr>
            <sz val="9"/>
            <color indexed="81"/>
            <rFont val="Tahoma"/>
            <family val="2"/>
          </rPr>
          <t xml:space="preserve">. 
</t>
        </r>
        <r>
          <rPr>
            <b/>
            <sz val="9"/>
            <color indexed="81"/>
            <rFont val="Tahoma"/>
            <family val="2"/>
          </rPr>
          <t>Además, la fecha de Proximo control, no debe superar el tiempo de inasistencia.</t>
        </r>
      </text>
    </comment>
    <comment ref="C49" authorId="2" shapeId="0" xr:uid="{EEE00E24-F92F-4D5C-828B-8D307DF678CF}">
      <text>
        <r>
          <rPr>
            <sz val="9"/>
            <color indexed="81"/>
            <rFont val="Tahoma"/>
            <family val="2"/>
          </rPr>
          <t>Este dato aparecerá  luego de que en la atención registrada en</t>
        </r>
        <r>
          <rPr>
            <b/>
            <sz val="9"/>
            <color indexed="81"/>
            <rFont val="Tahoma"/>
            <family val="2"/>
          </rPr>
          <t xml:space="preserve"> Módulo de Box/Pacientes citados ó Módulo Box/Agregar documento a una atención</t>
        </r>
        <r>
          <rPr>
            <sz val="9"/>
            <color indexed="81"/>
            <rFont val="Tahoma"/>
            <family val="2"/>
          </rPr>
          <t xml:space="preserve">; en Formulario Clínico: </t>
        </r>
        <r>
          <rPr>
            <b/>
            <sz val="9"/>
            <color indexed="81"/>
            <rFont val="Tahoma"/>
            <family val="2"/>
          </rPr>
          <t>"Control de Otros Programas de Salud"</t>
        </r>
        <r>
          <rPr>
            <sz val="9"/>
            <color indexed="81"/>
            <rFont val="Tahoma"/>
            <family val="2"/>
          </rPr>
          <t xml:space="preserve"> , en el campo</t>
        </r>
        <r>
          <rPr>
            <b/>
            <sz val="9"/>
            <color indexed="81"/>
            <rFont val="Tahoma"/>
            <family val="2"/>
          </rPr>
          <t xml:space="preserve"> "Rehabilitación Pulmonar"</t>
        </r>
        <r>
          <rPr>
            <sz val="9"/>
            <color indexed="81"/>
            <rFont val="Tahoma"/>
            <family val="2"/>
          </rPr>
          <t xml:space="preserve"> se registre el valor </t>
        </r>
        <r>
          <rPr>
            <b/>
            <sz val="9"/>
            <color indexed="81"/>
            <rFont val="Tahoma"/>
            <family val="2"/>
          </rPr>
          <t>"SI"</t>
        </r>
        <r>
          <rPr>
            <sz val="9"/>
            <color indexed="81"/>
            <rFont val="Tahoma"/>
            <family val="2"/>
          </rPr>
          <t xml:space="preserve"> y en campo </t>
        </r>
        <r>
          <rPr>
            <b/>
            <sz val="9"/>
            <color indexed="81"/>
            <rFont val="Tahoma"/>
            <family val="2"/>
          </rPr>
          <t>Estado</t>
        </r>
        <r>
          <rPr>
            <sz val="9"/>
            <color indexed="81"/>
            <rFont val="Tahoma"/>
            <family val="2"/>
          </rPr>
          <t xml:space="preserve"> tenga el valor</t>
        </r>
        <r>
          <rPr>
            <b/>
            <sz val="9"/>
            <color indexed="81"/>
            <rFont val="Tahoma"/>
            <family val="2"/>
          </rPr>
          <t xml:space="preserve"> Egreso por Abandono o Egreso por traslado o Egreso por otras causas o Egreso por Fallecimiento</t>
        </r>
        <r>
          <rPr>
            <sz val="9"/>
            <color indexed="81"/>
            <rFont val="Tahoma"/>
            <family val="2"/>
          </rPr>
          <t xml:space="preserve"> 
</t>
        </r>
      </text>
    </comment>
    <comment ref="C50" authorId="2" shapeId="0" xr:uid="{AE4EF081-8095-4929-A8C7-B51ED6C0A358}">
      <text>
        <r>
          <rPr>
            <sz val="9"/>
            <color indexed="81"/>
            <rFont val="Tahoma"/>
            <family val="2"/>
          </rPr>
          <t>Este dato aparecerá  luego de que en la atención registrada en</t>
        </r>
        <r>
          <rPr>
            <b/>
            <sz val="9"/>
            <color indexed="81"/>
            <rFont val="Tahoma"/>
            <family val="2"/>
          </rPr>
          <t xml:space="preserve"> Módulo de Box/Pacientes citados ó Módulo Box/Agregar documento a una atención</t>
        </r>
        <r>
          <rPr>
            <sz val="9"/>
            <color indexed="81"/>
            <rFont val="Tahoma"/>
            <family val="2"/>
          </rPr>
          <t xml:space="preserve">; en Formulario Clínico: </t>
        </r>
        <r>
          <rPr>
            <b/>
            <sz val="9"/>
            <color indexed="81"/>
            <rFont val="Tahoma"/>
            <family val="2"/>
          </rPr>
          <t>"Control de Otros Programas de Salud"</t>
        </r>
        <r>
          <rPr>
            <sz val="9"/>
            <color indexed="81"/>
            <rFont val="Tahoma"/>
            <family val="2"/>
          </rPr>
          <t xml:space="preserve"> , en el campo</t>
        </r>
        <r>
          <rPr>
            <b/>
            <sz val="9"/>
            <color indexed="81"/>
            <rFont val="Tahoma"/>
            <family val="2"/>
          </rPr>
          <t xml:space="preserve"> "Rehabilitación Pulmonar"</t>
        </r>
        <r>
          <rPr>
            <sz val="9"/>
            <color indexed="81"/>
            <rFont val="Tahoma"/>
            <family val="2"/>
          </rPr>
          <t xml:space="preserve"> se registre el valor </t>
        </r>
        <r>
          <rPr>
            <b/>
            <sz val="9"/>
            <color indexed="81"/>
            <rFont val="Tahoma"/>
            <family val="2"/>
          </rPr>
          <t>"SI"</t>
        </r>
        <r>
          <rPr>
            <sz val="9"/>
            <color indexed="81"/>
            <rFont val="Tahoma"/>
            <family val="2"/>
          </rPr>
          <t xml:space="preserve"> y en campo </t>
        </r>
        <r>
          <rPr>
            <b/>
            <sz val="9"/>
            <color indexed="81"/>
            <rFont val="Tahoma"/>
            <family val="2"/>
          </rPr>
          <t>Estado</t>
        </r>
        <r>
          <rPr>
            <sz val="9"/>
            <color indexed="81"/>
            <rFont val="Tahoma"/>
            <family val="2"/>
          </rPr>
          <t xml:space="preserve"> tenga el valor</t>
        </r>
        <r>
          <rPr>
            <b/>
            <sz val="9"/>
            <color indexed="81"/>
            <rFont val="Tahoma"/>
            <family val="2"/>
          </rPr>
          <t xml:space="preserve"> Egreso por Alta</t>
        </r>
        <r>
          <rPr>
            <sz val="9"/>
            <color indexed="81"/>
            <rFont val="Tahoma"/>
            <family val="2"/>
          </rPr>
          <t xml:space="preserve">. 
</t>
        </r>
      </text>
    </comment>
    <comment ref="C51" authorId="2" shapeId="0" xr:uid="{23382BCB-CD5D-4D78-B8A6-26B86BDFA872}">
      <text>
        <r>
          <rPr>
            <b/>
            <sz val="9"/>
            <color indexed="81"/>
            <rFont val="Tahoma"/>
            <family val="2"/>
          </rPr>
          <t>No disponible</t>
        </r>
      </text>
    </comment>
    <comment ref="C56" authorId="0" shapeId="0" xr:uid="{00000000-0006-0000-0200-000024000000}">
      <text>
        <r>
          <rPr>
            <sz val="10"/>
            <color indexed="81"/>
            <rFont val="Tahoma"/>
            <family val="2"/>
          </rPr>
          <t>Este dato aparecerá  luego de que en la atención registrada en Módulo de Box/Pacientes citados ó Módulo Box/Agregar documento a una atención; en Formulario Clínico:</t>
        </r>
        <r>
          <rPr>
            <b/>
            <sz val="10"/>
            <color indexed="81"/>
            <rFont val="Tahoma"/>
            <family val="2"/>
          </rPr>
          <t>"Control de Otros Programas de Salud"</t>
        </r>
        <r>
          <rPr>
            <sz val="10"/>
            <color indexed="81"/>
            <rFont val="Tahoma"/>
            <family val="2"/>
          </rPr>
          <t xml:space="preserve"> , en el campo </t>
        </r>
        <r>
          <rPr>
            <b/>
            <sz val="10"/>
            <color indexed="81"/>
            <rFont val="Tahoma"/>
            <family val="2"/>
          </rPr>
          <t>" Padece Asma Bronquial"</t>
        </r>
        <r>
          <rPr>
            <sz val="10"/>
            <color indexed="81"/>
            <rFont val="Tahoma"/>
            <family val="2"/>
          </rPr>
          <t xml:space="preserve"> se registre el valor </t>
        </r>
        <r>
          <rPr>
            <b/>
            <sz val="10"/>
            <color indexed="81"/>
            <rFont val="Tahoma"/>
            <family val="2"/>
          </rPr>
          <t>"SI"</t>
        </r>
        <r>
          <rPr>
            <sz val="10"/>
            <color indexed="81"/>
            <rFont val="Tahoma"/>
            <family val="2"/>
          </rPr>
          <t>, en el campo</t>
        </r>
        <r>
          <rPr>
            <b/>
            <sz val="10"/>
            <color indexed="81"/>
            <rFont val="Tahoma"/>
            <family val="2"/>
          </rPr>
          <t xml:space="preserve"> Estado</t>
        </r>
        <r>
          <rPr>
            <sz val="10"/>
            <color indexed="81"/>
            <rFont val="Tahoma"/>
            <family val="2"/>
          </rPr>
          <t xml:space="preserve"> tenga el valor </t>
        </r>
        <r>
          <rPr>
            <b/>
            <sz val="10"/>
            <color indexed="81"/>
            <rFont val="Tahoma"/>
            <family val="2"/>
          </rPr>
          <t>Ingreso, Seguimiento o Reingreso</t>
        </r>
        <r>
          <rPr>
            <sz val="10"/>
            <color indexed="81"/>
            <rFont val="Tahoma"/>
            <family val="2"/>
          </rPr>
          <t>. Además, en campo</t>
        </r>
        <r>
          <rPr>
            <b/>
            <sz val="10"/>
            <color indexed="81"/>
            <rFont val="Tahoma"/>
            <family val="2"/>
          </rPr>
          <t xml:space="preserve"> "Estado de control Asma"</t>
        </r>
        <r>
          <rPr>
            <sz val="10"/>
            <color indexed="81"/>
            <rFont val="Tahoma"/>
            <family val="2"/>
          </rPr>
          <t xml:space="preserve"> tenga el valor </t>
        </r>
        <r>
          <rPr>
            <b/>
            <sz val="10"/>
            <color indexed="81"/>
            <rFont val="Tahoma"/>
            <family val="2"/>
          </rPr>
          <t xml:space="preserve">"Controlado" </t>
        </r>
        <r>
          <rPr>
            <sz val="10"/>
            <color indexed="81"/>
            <rFont val="Tahoma"/>
            <family val="2"/>
          </rPr>
          <t xml:space="preserve">y la fecha de Proximo control, no debe superar el tiempo de inasistencia.
</t>
        </r>
        <r>
          <rPr>
            <sz val="8"/>
            <color indexed="81"/>
            <rFont val="Tahoma"/>
            <family val="2"/>
          </rPr>
          <t xml:space="preserve">
</t>
        </r>
        <r>
          <rPr>
            <sz val="9"/>
            <color indexed="81"/>
            <rFont val="Tahoma"/>
            <family val="2"/>
          </rPr>
          <t xml:space="preserve">
</t>
        </r>
      </text>
    </comment>
    <comment ref="C57" authorId="0" shapeId="0" xr:uid="{00000000-0006-0000-0200-000025000000}">
      <text>
        <r>
          <rPr>
            <sz val="10"/>
            <color indexed="81"/>
            <rFont val="Tahoma"/>
            <family val="2"/>
          </rPr>
          <t>Este dato aparecerá  luego de que en la atención registrada en Módulo de Box/Pacientes citados ó Módulo Box/Agregar documento a una atención; en Formulario Clínico:</t>
        </r>
        <r>
          <rPr>
            <b/>
            <sz val="10"/>
            <color indexed="81"/>
            <rFont val="Tahoma"/>
            <family val="2"/>
          </rPr>
          <t xml:space="preserve"> "Control de Otros Programas de Salud" </t>
        </r>
        <r>
          <rPr>
            <sz val="10"/>
            <color indexed="81"/>
            <rFont val="Tahoma"/>
            <family val="2"/>
          </rPr>
          <t xml:space="preserve">, en el campo </t>
        </r>
        <r>
          <rPr>
            <b/>
            <sz val="10"/>
            <color indexed="81"/>
            <rFont val="Tahoma"/>
            <family val="2"/>
          </rPr>
          <t>" Padece Asma Bronquial"</t>
        </r>
        <r>
          <rPr>
            <sz val="10"/>
            <color indexed="81"/>
            <rFont val="Tahoma"/>
            <family val="2"/>
          </rPr>
          <t xml:space="preserve"> se registre el valor</t>
        </r>
        <r>
          <rPr>
            <b/>
            <sz val="10"/>
            <color indexed="81"/>
            <rFont val="Tahoma"/>
            <family val="2"/>
          </rPr>
          <t xml:space="preserve"> "SI"</t>
        </r>
        <r>
          <rPr>
            <sz val="10"/>
            <color indexed="81"/>
            <rFont val="Tahoma"/>
            <family val="2"/>
          </rPr>
          <t xml:space="preserve">, en el campo </t>
        </r>
        <r>
          <rPr>
            <b/>
            <sz val="10"/>
            <color indexed="81"/>
            <rFont val="Tahoma"/>
            <family val="2"/>
          </rPr>
          <t>Estado</t>
        </r>
        <r>
          <rPr>
            <sz val="10"/>
            <color indexed="81"/>
            <rFont val="Tahoma"/>
            <family val="2"/>
          </rPr>
          <t xml:space="preserve"> tenga el valor</t>
        </r>
        <r>
          <rPr>
            <b/>
            <sz val="10"/>
            <color indexed="81"/>
            <rFont val="Tahoma"/>
            <family val="2"/>
          </rPr>
          <t xml:space="preserve"> Ingreso, Seguimiento o Reingreso</t>
        </r>
        <r>
          <rPr>
            <sz val="10"/>
            <color indexed="81"/>
            <rFont val="Tahoma"/>
            <family val="2"/>
          </rPr>
          <t xml:space="preserve">. Además, en campo </t>
        </r>
        <r>
          <rPr>
            <b/>
            <sz val="10"/>
            <color indexed="81"/>
            <rFont val="Tahoma"/>
            <family val="2"/>
          </rPr>
          <t>"Estado de control Asma"</t>
        </r>
        <r>
          <rPr>
            <sz val="10"/>
            <color indexed="81"/>
            <rFont val="Tahoma"/>
            <family val="2"/>
          </rPr>
          <t xml:space="preserve"> tenga el valor </t>
        </r>
        <r>
          <rPr>
            <b/>
            <sz val="10"/>
            <color indexed="81"/>
            <rFont val="Tahoma"/>
            <family val="2"/>
          </rPr>
          <t>" Parcialmente Controlado"</t>
        </r>
        <r>
          <rPr>
            <sz val="10"/>
            <color indexed="81"/>
            <rFont val="Tahoma"/>
            <family val="2"/>
          </rPr>
          <t xml:space="preserve"> y la fecha de Proximo control, no debe superar el tiempo de inasistencia.
</t>
        </r>
        <r>
          <rPr>
            <sz val="8"/>
            <color indexed="81"/>
            <rFont val="Tahoma"/>
            <family val="2"/>
          </rPr>
          <t xml:space="preserve">
</t>
        </r>
        <r>
          <rPr>
            <sz val="9"/>
            <color indexed="81"/>
            <rFont val="Tahoma"/>
            <family val="2"/>
          </rPr>
          <t xml:space="preserve">
</t>
        </r>
      </text>
    </comment>
    <comment ref="C58" authorId="0" shapeId="0" xr:uid="{00000000-0006-0000-0200-000026000000}">
      <text>
        <r>
          <rPr>
            <sz val="10"/>
            <color indexed="81"/>
            <rFont val="Tahoma"/>
            <family val="2"/>
          </rPr>
          <t xml:space="preserve">Este dato aparecerá  luego de que en la atención registrada en Módulo de Box/Pacientes citados ó Módulo Box/Agregar documento a una atención; en Formulario Clínico: </t>
        </r>
        <r>
          <rPr>
            <b/>
            <sz val="10"/>
            <color indexed="81"/>
            <rFont val="Tahoma"/>
            <family val="2"/>
          </rPr>
          <t>"Control de Otros Programas de Salud"</t>
        </r>
        <r>
          <rPr>
            <sz val="10"/>
            <color indexed="81"/>
            <rFont val="Tahoma"/>
            <family val="2"/>
          </rPr>
          <t xml:space="preserve"> , en el campo </t>
        </r>
        <r>
          <rPr>
            <b/>
            <sz val="10"/>
            <color indexed="81"/>
            <rFont val="Tahoma"/>
            <family val="2"/>
          </rPr>
          <t>" Padece Asma Bronquial"</t>
        </r>
        <r>
          <rPr>
            <sz val="10"/>
            <color indexed="81"/>
            <rFont val="Tahoma"/>
            <family val="2"/>
          </rPr>
          <t xml:space="preserve"> se registre el valor </t>
        </r>
        <r>
          <rPr>
            <b/>
            <sz val="10"/>
            <color indexed="81"/>
            <rFont val="Tahoma"/>
            <family val="2"/>
          </rPr>
          <t>"SI",</t>
        </r>
        <r>
          <rPr>
            <sz val="10"/>
            <color indexed="81"/>
            <rFont val="Tahoma"/>
            <family val="2"/>
          </rPr>
          <t xml:space="preserve"> en el campo </t>
        </r>
        <r>
          <rPr>
            <b/>
            <sz val="10"/>
            <color indexed="81"/>
            <rFont val="Tahoma"/>
            <family val="2"/>
          </rPr>
          <t xml:space="preserve">Estado </t>
        </r>
        <r>
          <rPr>
            <sz val="10"/>
            <color indexed="81"/>
            <rFont val="Tahoma"/>
            <family val="2"/>
          </rPr>
          <t>tenga el valor</t>
        </r>
        <r>
          <rPr>
            <b/>
            <sz val="10"/>
            <color indexed="81"/>
            <rFont val="Tahoma"/>
            <family val="2"/>
          </rPr>
          <t xml:space="preserve"> Ingreso, Seguimiento o Reingreso</t>
        </r>
        <r>
          <rPr>
            <sz val="10"/>
            <color indexed="81"/>
            <rFont val="Tahoma"/>
            <family val="2"/>
          </rPr>
          <t xml:space="preserve">. Además, en campo </t>
        </r>
        <r>
          <rPr>
            <b/>
            <sz val="10"/>
            <color indexed="81"/>
            <rFont val="Tahoma"/>
            <family val="2"/>
          </rPr>
          <t>"Estado de control Asma"</t>
        </r>
        <r>
          <rPr>
            <sz val="10"/>
            <color indexed="81"/>
            <rFont val="Tahoma"/>
            <family val="2"/>
          </rPr>
          <t xml:space="preserve"> tenga el valor </t>
        </r>
        <r>
          <rPr>
            <b/>
            <sz val="10"/>
            <color indexed="81"/>
            <rFont val="Tahoma"/>
            <family val="2"/>
          </rPr>
          <t>"No Controlado"</t>
        </r>
        <r>
          <rPr>
            <sz val="10"/>
            <color indexed="81"/>
            <rFont val="Tahoma"/>
            <family val="2"/>
          </rPr>
          <t xml:space="preserve"> y la fecha de Proximo control, no debe superar el tiempo de inasistencia.
</t>
        </r>
        <r>
          <rPr>
            <sz val="8"/>
            <color indexed="81"/>
            <rFont val="Tahoma"/>
            <family val="2"/>
          </rPr>
          <t xml:space="preserve">
</t>
        </r>
        <r>
          <rPr>
            <sz val="9"/>
            <color indexed="81"/>
            <rFont val="Tahoma"/>
            <family val="2"/>
          </rPr>
          <t xml:space="preserve">
</t>
        </r>
      </text>
    </comment>
    <comment ref="C59" authorId="0" shapeId="0" xr:uid="{00000000-0006-0000-0200-000027000000}">
      <text>
        <r>
          <rPr>
            <sz val="10"/>
            <color indexed="81"/>
            <rFont val="Tahoma"/>
            <family val="2"/>
          </rPr>
          <t>Este dato aparecerá  luego de que en la atención registrada en Módulo de Box/Pacientes citados ó Módulo Box/Agregar documento a una atención; en Formulario Clínico:</t>
        </r>
        <r>
          <rPr>
            <b/>
            <sz val="10"/>
            <color indexed="81"/>
            <rFont val="Tahoma"/>
            <family val="2"/>
          </rPr>
          <t xml:space="preserve"> "Control de Otros Programas de Salud" </t>
        </r>
        <r>
          <rPr>
            <sz val="10"/>
            <color indexed="81"/>
            <rFont val="Tahoma"/>
            <family val="2"/>
          </rPr>
          <t xml:space="preserve">, en el campo </t>
        </r>
        <r>
          <rPr>
            <b/>
            <sz val="10"/>
            <color indexed="81"/>
            <rFont val="Tahoma"/>
            <family val="2"/>
          </rPr>
          <t>" Padece Asma Bronquial"</t>
        </r>
        <r>
          <rPr>
            <sz val="10"/>
            <color indexed="81"/>
            <rFont val="Tahoma"/>
            <family val="2"/>
          </rPr>
          <t xml:space="preserve"> se registre el valor </t>
        </r>
        <r>
          <rPr>
            <b/>
            <sz val="10"/>
            <color indexed="81"/>
            <rFont val="Tahoma"/>
            <family val="2"/>
          </rPr>
          <t>"SI"</t>
        </r>
        <r>
          <rPr>
            <sz val="10"/>
            <color indexed="81"/>
            <rFont val="Tahoma"/>
            <family val="2"/>
          </rPr>
          <t xml:space="preserve">, en el campo </t>
        </r>
        <r>
          <rPr>
            <b/>
            <sz val="10"/>
            <color indexed="81"/>
            <rFont val="Tahoma"/>
            <family val="2"/>
          </rPr>
          <t>Estado</t>
        </r>
        <r>
          <rPr>
            <sz val="10"/>
            <color indexed="81"/>
            <rFont val="Tahoma"/>
            <family val="2"/>
          </rPr>
          <t xml:space="preserve"> tenga el valor </t>
        </r>
        <r>
          <rPr>
            <b/>
            <sz val="10"/>
            <color indexed="81"/>
            <rFont val="Tahoma"/>
            <family val="2"/>
          </rPr>
          <t>Ingreso, Seguimiento o Reingreso</t>
        </r>
        <r>
          <rPr>
            <sz val="10"/>
            <color indexed="81"/>
            <rFont val="Tahoma"/>
            <family val="2"/>
          </rPr>
          <t xml:space="preserve">. Además, en campo </t>
        </r>
        <r>
          <rPr>
            <b/>
            <sz val="10"/>
            <color indexed="81"/>
            <rFont val="Tahoma"/>
            <family val="2"/>
          </rPr>
          <t xml:space="preserve">"Estado de control Asma" </t>
        </r>
        <r>
          <rPr>
            <sz val="10"/>
            <color indexed="81"/>
            <rFont val="Tahoma"/>
            <family val="2"/>
          </rPr>
          <t xml:space="preserve">tenga el valor </t>
        </r>
        <r>
          <rPr>
            <b/>
            <sz val="10"/>
            <color indexed="81"/>
            <rFont val="Tahoma"/>
            <family val="2"/>
          </rPr>
          <t>" No Evaluada"</t>
        </r>
        <r>
          <rPr>
            <sz val="10"/>
            <color indexed="81"/>
            <rFont val="Tahoma"/>
            <family val="2"/>
          </rPr>
          <t xml:space="preserve"> y la fecha de Proximo control, no debe superar el tiempo de inasistencia.
</t>
        </r>
      </text>
    </comment>
    <comment ref="C60" authorId="0" shapeId="0" xr:uid="{00000000-0006-0000-0200-000028000000}">
      <text>
        <r>
          <rPr>
            <sz val="10"/>
            <color indexed="81"/>
            <rFont val="Tahoma"/>
            <family val="2"/>
          </rPr>
          <t>Este dato aparecerá  luego de que en la atención registrada en Módulo de Box/Pacientes citados ó Módulo Box/Agregar documento a una atención; en Formulario Clínico:</t>
        </r>
        <r>
          <rPr>
            <b/>
            <sz val="10"/>
            <color indexed="81"/>
            <rFont val="Tahoma"/>
            <family val="2"/>
          </rPr>
          <t xml:space="preserve"> "Control de Otros Programas de Salud"</t>
        </r>
        <r>
          <rPr>
            <sz val="10"/>
            <color indexed="81"/>
            <rFont val="Tahoma"/>
            <family val="2"/>
          </rPr>
          <t xml:space="preserve"> , en el campo </t>
        </r>
        <r>
          <rPr>
            <b/>
            <sz val="10"/>
            <color indexed="81"/>
            <rFont val="Tahoma"/>
            <family val="2"/>
          </rPr>
          <t xml:space="preserve">"Padece Enfermedad Pulmonar Cronica" </t>
        </r>
        <r>
          <rPr>
            <sz val="10"/>
            <color indexed="81"/>
            <rFont val="Tahoma"/>
            <family val="2"/>
          </rPr>
          <t xml:space="preserve">se registre el valor </t>
        </r>
        <r>
          <rPr>
            <b/>
            <sz val="10"/>
            <color indexed="81"/>
            <rFont val="Tahoma"/>
            <family val="2"/>
          </rPr>
          <t>"SI",</t>
        </r>
        <r>
          <rPr>
            <sz val="10"/>
            <color indexed="81"/>
            <rFont val="Tahoma"/>
            <family val="2"/>
          </rPr>
          <t xml:space="preserve"> en el campo </t>
        </r>
        <r>
          <rPr>
            <b/>
            <sz val="10"/>
            <color indexed="81"/>
            <rFont val="Tahoma"/>
            <family val="2"/>
          </rPr>
          <t xml:space="preserve">Estado </t>
        </r>
        <r>
          <rPr>
            <sz val="10"/>
            <color indexed="81"/>
            <rFont val="Tahoma"/>
            <family val="2"/>
          </rPr>
          <t xml:space="preserve">tenga el valor </t>
        </r>
        <r>
          <rPr>
            <b/>
            <sz val="10"/>
            <color indexed="81"/>
            <rFont val="Tahoma"/>
            <family val="2"/>
          </rPr>
          <t>Ingreso, Seguimiento o Reingreso</t>
        </r>
        <r>
          <rPr>
            <sz val="10"/>
            <color indexed="81"/>
            <rFont val="Tahoma"/>
            <family val="2"/>
          </rPr>
          <t xml:space="preserve">. Además, en campo </t>
        </r>
        <r>
          <rPr>
            <b/>
            <sz val="10"/>
            <color indexed="81"/>
            <rFont val="Tahoma"/>
            <family val="2"/>
          </rPr>
          <t>"Estado de control EPOC"</t>
        </r>
        <r>
          <rPr>
            <sz val="10"/>
            <color indexed="81"/>
            <rFont val="Tahoma"/>
            <family val="2"/>
          </rPr>
          <t xml:space="preserve"> tenga el valor </t>
        </r>
        <r>
          <rPr>
            <b/>
            <sz val="10"/>
            <color indexed="81"/>
            <rFont val="Tahoma"/>
            <family val="2"/>
          </rPr>
          <t xml:space="preserve">"Logra Control Adecuado" </t>
        </r>
        <r>
          <rPr>
            <sz val="10"/>
            <color indexed="81"/>
            <rFont val="Tahoma"/>
            <family val="2"/>
          </rPr>
          <t xml:space="preserve">y la fecha de Proximo control, no debe superar el tiempo de inasistencia.
</t>
        </r>
        <r>
          <rPr>
            <sz val="8"/>
            <color indexed="81"/>
            <rFont val="Tahoma"/>
            <family val="2"/>
          </rPr>
          <t xml:space="preserve">
</t>
        </r>
        <r>
          <rPr>
            <sz val="9"/>
            <color indexed="81"/>
            <rFont val="Tahoma"/>
            <family val="2"/>
          </rPr>
          <t xml:space="preserve">
</t>
        </r>
      </text>
    </comment>
    <comment ref="C61" authorId="0" shapeId="0" xr:uid="{00000000-0006-0000-0200-000029000000}">
      <text>
        <r>
          <rPr>
            <sz val="10"/>
            <color indexed="81"/>
            <rFont val="Tahoma"/>
            <family val="2"/>
          </rPr>
          <t>Este dato aparecerá  luego de que en la atención registrada en Módulo de Box/Pacientes citados ó Módulo Box/Agregar documento a una atención; en Formulario Clínico:</t>
        </r>
        <r>
          <rPr>
            <b/>
            <sz val="10"/>
            <color indexed="81"/>
            <rFont val="Tahoma"/>
            <family val="2"/>
          </rPr>
          <t xml:space="preserve"> "Control de Otros Programas de Salud"</t>
        </r>
        <r>
          <rPr>
            <sz val="10"/>
            <color indexed="81"/>
            <rFont val="Tahoma"/>
            <family val="2"/>
          </rPr>
          <t xml:space="preserve"> , en el campo </t>
        </r>
        <r>
          <rPr>
            <b/>
            <sz val="10"/>
            <color indexed="81"/>
            <rFont val="Tahoma"/>
            <family val="2"/>
          </rPr>
          <t>"Padece Enfermedad Pulmonar Cronica"</t>
        </r>
        <r>
          <rPr>
            <sz val="10"/>
            <color indexed="81"/>
            <rFont val="Tahoma"/>
            <family val="2"/>
          </rPr>
          <t xml:space="preserve"> se registre el valor </t>
        </r>
        <r>
          <rPr>
            <b/>
            <sz val="10"/>
            <color indexed="81"/>
            <rFont val="Tahoma"/>
            <family val="2"/>
          </rPr>
          <t>"SI",</t>
        </r>
        <r>
          <rPr>
            <sz val="10"/>
            <color indexed="81"/>
            <rFont val="Tahoma"/>
            <family val="2"/>
          </rPr>
          <t xml:space="preserve"> en el campo </t>
        </r>
        <r>
          <rPr>
            <b/>
            <sz val="10"/>
            <color indexed="81"/>
            <rFont val="Tahoma"/>
            <family val="2"/>
          </rPr>
          <t>Estado</t>
        </r>
        <r>
          <rPr>
            <sz val="10"/>
            <color indexed="81"/>
            <rFont val="Tahoma"/>
            <family val="2"/>
          </rPr>
          <t xml:space="preserve"> tenga el valor</t>
        </r>
        <r>
          <rPr>
            <b/>
            <sz val="10"/>
            <color indexed="81"/>
            <rFont val="Tahoma"/>
            <family val="2"/>
          </rPr>
          <t xml:space="preserve"> Ingreso, Seguimiento o Reingreso</t>
        </r>
        <r>
          <rPr>
            <sz val="10"/>
            <color indexed="81"/>
            <rFont val="Tahoma"/>
            <family val="2"/>
          </rPr>
          <t>. Además, en campo</t>
        </r>
        <r>
          <rPr>
            <b/>
            <sz val="10"/>
            <color indexed="81"/>
            <rFont val="Tahoma"/>
            <family val="2"/>
          </rPr>
          <t xml:space="preserve"> "Estado de control EPOC"</t>
        </r>
        <r>
          <rPr>
            <sz val="10"/>
            <color indexed="81"/>
            <rFont val="Tahoma"/>
            <family val="2"/>
          </rPr>
          <t xml:space="preserve"> tenga el valor </t>
        </r>
        <r>
          <rPr>
            <b/>
            <sz val="10"/>
            <color indexed="81"/>
            <rFont val="Tahoma"/>
            <family val="2"/>
          </rPr>
          <t>"No Logra Control Adecuado"</t>
        </r>
        <r>
          <rPr>
            <sz val="10"/>
            <color indexed="81"/>
            <rFont val="Tahoma"/>
            <family val="2"/>
          </rPr>
          <t xml:space="preserve"> y la fecha de Proximo control, no debe superar el tiempo de inasistencia.
</t>
        </r>
        <r>
          <rPr>
            <sz val="9"/>
            <color indexed="81"/>
            <rFont val="Tahoma"/>
            <family val="2"/>
          </rPr>
          <t xml:space="preserve">
</t>
        </r>
      </text>
    </comment>
    <comment ref="C62" authorId="0" shapeId="0" xr:uid="{00000000-0006-0000-0200-00002A000000}">
      <text>
        <r>
          <rPr>
            <sz val="10"/>
            <color indexed="81"/>
            <rFont val="Tahoma"/>
            <family val="2"/>
          </rPr>
          <t xml:space="preserve">Este dato aparecerá  luego de que en la atención registrada en Módulo de Box/Pacientes citados ó Módulo Box/Agregar documento a una atención; en Formulario Clínico: </t>
        </r>
        <r>
          <rPr>
            <b/>
            <sz val="10"/>
            <color indexed="81"/>
            <rFont val="Tahoma"/>
            <family val="2"/>
          </rPr>
          <t>"Control de Otros Programas de Salud"</t>
        </r>
        <r>
          <rPr>
            <sz val="10"/>
            <color indexed="81"/>
            <rFont val="Tahoma"/>
            <family val="2"/>
          </rPr>
          <t xml:space="preserve"> , en el campo </t>
        </r>
        <r>
          <rPr>
            <b/>
            <sz val="10"/>
            <color indexed="81"/>
            <rFont val="Tahoma"/>
            <family val="2"/>
          </rPr>
          <t>"Padece Enfermedad Pulmonar Cronica"</t>
        </r>
        <r>
          <rPr>
            <sz val="10"/>
            <color indexed="81"/>
            <rFont val="Tahoma"/>
            <family val="2"/>
          </rPr>
          <t xml:space="preserve"> se registre el valor </t>
        </r>
        <r>
          <rPr>
            <b/>
            <sz val="10"/>
            <color indexed="81"/>
            <rFont val="Tahoma"/>
            <family val="2"/>
          </rPr>
          <t>"SI"</t>
        </r>
        <r>
          <rPr>
            <sz val="10"/>
            <color indexed="81"/>
            <rFont val="Tahoma"/>
            <family val="2"/>
          </rPr>
          <t xml:space="preserve">, en el campo </t>
        </r>
        <r>
          <rPr>
            <b/>
            <sz val="10"/>
            <color indexed="81"/>
            <rFont val="Tahoma"/>
            <family val="2"/>
          </rPr>
          <t>Estado</t>
        </r>
        <r>
          <rPr>
            <sz val="10"/>
            <color indexed="81"/>
            <rFont val="Tahoma"/>
            <family val="2"/>
          </rPr>
          <t xml:space="preserve"> tenga el valor </t>
        </r>
        <r>
          <rPr>
            <b/>
            <sz val="10"/>
            <color indexed="81"/>
            <rFont val="Tahoma"/>
            <family val="2"/>
          </rPr>
          <t>Ingreso, Seguimiento o Reingreso</t>
        </r>
        <r>
          <rPr>
            <sz val="10"/>
            <color indexed="81"/>
            <rFont val="Tahoma"/>
            <family val="2"/>
          </rPr>
          <t xml:space="preserve">. Además, en campo </t>
        </r>
        <r>
          <rPr>
            <b/>
            <sz val="10"/>
            <color indexed="81"/>
            <rFont val="Tahoma"/>
            <family val="2"/>
          </rPr>
          <t>"Estado de control EPOC"</t>
        </r>
        <r>
          <rPr>
            <sz val="10"/>
            <color indexed="81"/>
            <rFont val="Tahoma"/>
            <family val="2"/>
          </rPr>
          <t xml:space="preserve"> tenga el valor </t>
        </r>
        <r>
          <rPr>
            <b/>
            <sz val="10"/>
            <color indexed="81"/>
            <rFont val="Tahoma"/>
            <family val="2"/>
          </rPr>
          <t>"No Evaluada"</t>
        </r>
        <r>
          <rPr>
            <sz val="10"/>
            <color indexed="81"/>
            <rFont val="Tahoma"/>
            <family val="2"/>
          </rPr>
          <t xml:space="preserve"> y la fecha de Proximo control, no debe superar el tiempo de inasistencia.
</t>
        </r>
        <r>
          <rPr>
            <sz val="9"/>
            <color indexed="81"/>
            <rFont val="Tahoma"/>
            <family val="2"/>
          </rPr>
          <t xml:space="preserve">
</t>
        </r>
      </text>
    </comment>
    <comment ref="A64" authorId="2" shapeId="0" xr:uid="{F897DA2F-53E0-4290-AF31-C88BDBB656FF}">
      <text>
        <r>
          <rPr>
            <b/>
            <sz val="9"/>
            <color indexed="81"/>
            <rFont val="Tahoma"/>
            <family val="2"/>
          </rPr>
          <t xml:space="preserve">Seccion No Disponible.-
Evaluacion de incorporacion de Pauta.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Ines Kohnenkamp</author>
    <author>Nicole Cisternas</author>
    <author>azavala</author>
    <author>fmenares</author>
    <author>Wilma Salinas</author>
  </authors>
  <commentList>
    <comment ref="AH9" authorId="0" shapeId="0" xr:uid="{1DB59662-9544-4F89-A9AB-BD135EFE9B52}">
      <text>
        <r>
          <rPr>
            <sz val="9"/>
            <color indexed="81"/>
            <rFont val="Tahoma"/>
            <family val="2"/>
          </rPr>
          <t xml:space="preserve">Este dato aparecerá luego que en el </t>
        </r>
        <r>
          <rPr>
            <b/>
            <sz val="9"/>
            <color indexed="81"/>
            <rFont val="Tahoma"/>
            <family val="2"/>
          </rPr>
          <t>Modulo de Admision</t>
        </r>
        <r>
          <rPr>
            <sz val="9"/>
            <color indexed="81"/>
            <rFont val="Tahoma"/>
            <family val="2"/>
          </rPr>
          <t xml:space="preserve"> el paciente indique un </t>
        </r>
        <r>
          <rPr>
            <b/>
            <sz val="9"/>
            <color indexed="81"/>
            <rFont val="Tahoma"/>
            <family val="2"/>
          </rPr>
          <t>Pueblo Originario</t>
        </r>
        <r>
          <rPr>
            <sz val="9"/>
            <color indexed="81"/>
            <rFont val="Tahoma"/>
            <family val="2"/>
          </rPr>
          <t xml:space="preserve">
</t>
        </r>
      </text>
    </comment>
    <comment ref="AJ9" authorId="1" shapeId="0" xr:uid="{C06A07D8-794F-49AD-A35A-8C6018ECB575}">
      <text>
        <r>
          <rPr>
            <sz val="9"/>
            <color indexed="81"/>
            <rFont val="Tahoma"/>
            <family val="2"/>
          </rPr>
          <t xml:space="preserve">Se contabilizara a los pacientes que tengan en  </t>
        </r>
        <r>
          <rPr>
            <b/>
            <sz val="9"/>
            <color indexed="81"/>
            <rFont val="Tahoma"/>
            <family val="2"/>
          </rPr>
          <t>Antecedentes del usuario APS / Pestaña "Identificacion"  Item  Alertas Adm.  "MIGRANTES"</t>
        </r>
        <r>
          <rPr>
            <sz val="9"/>
            <color indexed="81"/>
            <rFont val="Tahoma"/>
            <family val="2"/>
          </rPr>
          <t xml:space="preserve">
</t>
        </r>
      </text>
    </comment>
    <comment ref="AL9" authorId="2" shapeId="0" xr:uid="{705B9C3E-E9B9-4762-9966-76A3D4F9A6CA}">
      <text>
        <r>
          <rPr>
            <sz val="9"/>
            <color indexed="81"/>
            <rFont val="Tahoma"/>
            <family val="2"/>
          </rPr>
          <t xml:space="preserve">Personas  que cumplen con registro en Formulario Clinico </t>
        </r>
        <r>
          <rPr>
            <b/>
            <sz val="9"/>
            <color indexed="81"/>
            <rFont val="Tahoma"/>
            <family val="2"/>
          </rPr>
          <t xml:space="preserve">"Control Cardiovascular; </t>
        </r>
        <r>
          <rPr>
            <sz val="9"/>
            <color indexed="81"/>
            <rFont val="Tahoma"/>
            <family val="2"/>
          </rPr>
          <t xml:space="preserve"> en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t>
        </r>
        <r>
          <rPr>
            <b/>
            <sz val="9"/>
            <color indexed="81"/>
            <rFont val="Tahoma"/>
            <family val="2"/>
          </rPr>
          <t xml:space="preserve">
</t>
        </r>
      </text>
    </comment>
    <comment ref="C12" authorId="2" shapeId="0" xr:uid="{DE860BB7-A563-43F9-A3C4-5C4EB4006E07}">
      <text>
        <r>
          <rPr>
            <sz val="9"/>
            <color indexed="81"/>
            <rFont val="Tahoma"/>
            <family val="2"/>
          </rPr>
          <t xml:space="preserve">Este dato aparecerá  luego de que en la atención registrada en Módulo de </t>
        </r>
        <r>
          <rPr>
            <b/>
            <sz val="9"/>
            <color indexed="81"/>
            <rFont val="Tahoma"/>
            <family val="2"/>
          </rPr>
          <t>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en campo </t>
        </r>
        <r>
          <rPr>
            <b/>
            <sz val="9"/>
            <color indexed="81"/>
            <rFont val="Tahoma"/>
            <family val="2"/>
          </rPr>
          <t>Riesgo Cardiovascular</t>
        </r>
        <r>
          <rPr>
            <sz val="9"/>
            <color indexed="81"/>
            <rFont val="Tahoma"/>
            <family val="2"/>
          </rPr>
          <t xml:space="preserve"> o </t>
        </r>
        <r>
          <rPr>
            <b/>
            <sz val="9"/>
            <color indexed="81"/>
            <rFont val="Tahoma"/>
            <family val="2"/>
          </rPr>
          <t xml:space="preserve">Riesgo Cardiovascular por Framingham </t>
        </r>
        <r>
          <rPr>
            <sz val="9"/>
            <color indexed="81"/>
            <rFont val="Tahoma"/>
            <family val="2"/>
          </rPr>
          <t>un valor: "</t>
        </r>
        <r>
          <rPr>
            <b/>
            <sz val="9"/>
            <color indexed="81"/>
            <rFont val="Tahoma"/>
            <family val="2"/>
          </rPr>
          <t>Bajo</t>
        </r>
        <r>
          <rPr>
            <sz val="9"/>
            <color indexed="81"/>
            <rFont val="Tahoma"/>
            <family val="2"/>
          </rPr>
          <t>" o "</t>
        </r>
        <r>
          <rPr>
            <b/>
            <sz val="9"/>
            <color indexed="81"/>
            <rFont val="Tahoma"/>
            <family val="2"/>
          </rPr>
          <t>Moderado</t>
        </r>
        <r>
          <rPr>
            <sz val="9"/>
            <color indexed="81"/>
            <rFont val="Tahoma"/>
            <family val="2"/>
          </rPr>
          <t>"  o "</t>
        </r>
        <r>
          <rPr>
            <b/>
            <sz val="9"/>
            <color indexed="81"/>
            <rFont val="Tahoma"/>
            <family val="2"/>
          </rPr>
          <t>Alto</t>
        </r>
        <r>
          <rPr>
            <sz val="9"/>
            <color indexed="81"/>
            <rFont val="Tahoma"/>
            <family val="2"/>
          </rPr>
          <t xml:space="preserve">"  
</t>
        </r>
        <r>
          <rPr>
            <b/>
            <sz val="9"/>
            <color indexed="81"/>
            <rFont val="Tahoma"/>
            <family val="2"/>
          </rPr>
          <t>además tenga el diagnostico o condición sea:</t>
        </r>
        <r>
          <rPr>
            <sz val="9"/>
            <color indexed="81"/>
            <rFont val="Tahoma"/>
            <family val="2"/>
          </rPr>
          <t xml:space="preserve">
 - Es</t>
        </r>
        <r>
          <rPr>
            <b/>
            <sz val="9"/>
            <color indexed="81"/>
            <rFont val="Tahoma"/>
            <family val="2"/>
          </rPr>
          <t xml:space="preserve"> HTA</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DM2</t>
        </r>
        <r>
          <rPr>
            <sz val="9"/>
            <color indexed="81"/>
            <rFont val="Tahoma"/>
            <family val="2"/>
          </rPr>
          <t xml:space="preserve">, valor SI
 - Campo </t>
        </r>
        <r>
          <rPr>
            <b/>
            <sz val="9"/>
            <color indexed="81"/>
            <rFont val="Tahoma"/>
            <family val="2"/>
          </rPr>
          <t xml:space="preserve">Estado </t>
        </r>
        <r>
          <rPr>
            <sz val="9"/>
            <color indexed="81"/>
            <rFont val="Tahoma"/>
            <family val="2"/>
          </rPr>
          <t xml:space="preserve">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 xml:space="preserve">Dislipidémico </t>
        </r>
        <r>
          <rPr>
            <sz val="9"/>
            <color indexed="81"/>
            <rFont val="Tahoma"/>
            <family val="2"/>
          </rPr>
          <t xml:space="preserve">valor </t>
        </r>
        <r>
          <rPr>
            <b/>
            <sz val="9"/>
            <color indexed="81"/>
            <rFont val="Tahoma"/>
            <family val="2"/>
          </rPr>
          <t>SI</t>
        </r>
        <r>
          <rPr>
            <sz val="9"/>
            <color indexed="81"/>
            <rFont val="Tahoma"/>
            <family val="2"/>
          </rPr>
          <t xml:space="preserve">.
 - Campo </t>
        </r>
        <r>
          <rPr>
            <b/>
            <sz val="9"/>
            <color indexed="81"/>
            <rFont val="Tahoma"/>
            <family val="2"/>
          </rPr>
          <t>Estado valor Ingreso</t>
        </r>
        <r>
          <rPr>
            <sz val="9"/>
            <color indexed="81"/>
            <rFont val="Tahoma"/>
            <family val="2"/>
          </rPr>
          <t xml:space="preserve"> o </t>
        </r>
        <r>
          <rPr>
            <b/>
            <sz val="9"/>
            <color indexed="81"/>
            <rFont val="Tahoma"/>
            <family val="2"/>
          </rPr>
          <t xml:space="preserve">Seguimiento
</t>
        </r>
        <r>
          <rPr>
            <sz val="9"/>
            <color indexed="81"/>
            <rFont val="Tahoma"/>
            <family val="2"/>
          </rPr>
          <t>y/ó</t>
        </r>
        <r>
          <rPr>
            <b/>
            <sz val="9"/>
            <color indexed="81"/>
            <rFont val="Tahoma"/>
            <family val="2"/>
          </rPr>
          <t xml:space="preserve">
</t>
        </r>
        <r>
          <rPr>
            <sz val="9"/>
            <color indexed="81"/>
            <rFont val="Tahoma"/>
            <family val="2"/>
          </rPr>
          <t>en campo</t>
        </r>
        <r>
          <rPr>
            <b/>
            <sz val="9"/>
            <color indexed="81"/>
            <rFont val="Tahoma"/>
            <family val="2"/>
          </rPr>
          <t xml:space="preserve"> ¿Tiene Antecedentes de Tabaquismo? </t>
        </r>
        <r>
          <rPr>
            <sz val="9"/>
            <color indexed="81"/>
            <rFont val="Tahoma"/>
            <family val="2"/>
          </rPr>
          <t xml:space="preserve">el valor </t>
        </r>
        <r>
          <rPr>
            <b/>
            <sz val="9"/>
            <color indexed="81"/>
            <rFont val="Tahoma"/>
            <family val="2"/>
          </rPr>
          <t xml:space="preserve">SI;  </t>
        </r>
        <r>
          <rPr>
            <sz val="9"/>
            <color indexed="81"/>
            <rFont val="Tahoma"/>
            <family val="2"/>
          </rPr>
          <t xml:space="preserve">en campo </t>
        </r>
        <r>
          <rPr>
            <b/>
            <sz val="9"/>
            <color indexed="81"/>
            <rFont val="Tahoma"/>
            <family val="2"/>
          </rPr>
          <t xml:space="preserve">Estado </t>
        </r>
        <r>
          <rPr>
            <sz val="9"/>
            <color indexed="81"/>
            <rFont val="Tahoma"/>
            <family val="2"/>
          </rPr>
          <t xml:space="preserve">el valor </t>
        </r>
        <r>
          <rPr>
            <b/>
            <sz val="9"/>
            <color indexed="81"/>
            <rFont val="Tahoma"/>
            <family val="2"/>
          </rPr>
          <t xml:space="preserve">Ingreso o Seguimiento - (Se contabilizará solo en personas mayores o igual a 55 años) 
</t>
        </r>
        <r>
          <rPr>
            <sz val="9"/>
            <color indexed="81"/>
            <rFont val="Tahoma"/>
            <family val="2"/>
          </rPr>
          <t xml:space="preserve">y/ó
 - Es </t>
        </r>
        <r>
          <rPr>
            <b/>
            <sz val="9"/>
            <color indexed="81"/>
            <rFont val="Tahoma"/>
            <family val="2"/>
          </rPr>
          <t>¿Tiene Antecedentes Enf. Cardiovascular Aterosclerótica?</t>
        </r>
        <r>
          <rPr>
            <sz val="9"/>
            <color indexed="81"/>
            <rFont val="Tahoma"/>
            <family val="2"/>
          </rPr>
          <t xml:space="preserve"> valor </t>
        </r>
        <r>
          <rPr>
            <b/>
            <sz val="9"/>
            <color indexed="81"/>
            <rFont val="Tahoma"/>
            <family val="2"/>
          </rPr>
          <t>SI</t>
        </r>
        <r>
          <rPr>
            <sz val="9"/>
            <color indexed="81"/>
            <rFont val="Tahoma"/>
            <family val="2"/>
          </rPr>
          <t>.
 - Campo Estado valor</t>
        </r>
        <r>
          <rPr>
            <b/>
            <sz val="9"/>
            <color indexed="81"/>
            <rFont val="Tahoma"/>
            <family val="2"/>
          </rPr>
          <t xml:space="preserve"> Ingreso</t>
        </r>
        <r>
          <rPr>
            <sz val="9"/>
            <color indexed="81"/>
            <rFont val="Tahoma"/>
            <family val="2"/>
          </rPr>
          <t xml:space="preserve"> o </t>
        </r>
        <r>
          <rPr>
            <b/>
            <sz val="9"/>
            <color indexed="81"/>
            <rFont val="Tahoma"/>
            <family val="2"/>
          </rPr>
          <t xml:space="preserve">Seguimiento
además </t>
        </r>
        <r>
          <rPr>
            <sz val="9"/>
            <color indexed="81"/>
            <rFont val="Tahoma"/>
            <family val="2"/>
          </rPr>
          <t xml:space="preserve">seleccionado el campo </t>
        </r>
        <r>
          <rPr>
            <b/>
            <sz val="9"/>
            <color indexed="81"/>
            <rFont val="Tahoma"/>
            <family val="2"/>
          </rPr>
          <t xml:space="preserve">¿Ha presentado IAM? </t>
        </r>
        <r>
          <rPr>
            <sz val="9"/>
            <color indexed="81"/>
            <rFont val="Tahoma"/>
            <family val="2"/>
          </rPr>
          <t xml:space="preserve">el valor </t>
        </r>
        <r>
          <rPr>
            <b/>
            <sz val="9"/>
            <color indexed="81"/>
            <rFont val="Tahoma"/>
            <family val="2"/>
          </rPr>
          <t xml:space="preserve">SI 
ó </t>
        </r>
        <r>
          <rPr>
            <sz val="9"/>
            <color indexed="81"/>
            <rFont val="Tahoma"/>
            <family val="2"/>
          </rPr>
          <t>el campo</t>
        </r>
        <r>
          <rPr>
            <b/>
            <sz val="9"/>
            <color indexed="81"/>
            <rFont val="Tahoma"/>
            <family val="2"/>
          </rPr>
          <t xml:space="preserve"> ¿Ha presentado AVE? </t>
        </r>
        <r>
          <rPr>
            <sz val="9"/>
            <color indexed="81"/>
            <rFont val="Tahoma"/>
            <family val="2"/>
          </rPr>
          <t>el valor</t>
        </r>
        <r>
          <rPr>
            <b/>
            <sz val="9"/>
            <color indexed="81"/>
            <rFont val="Tahoma"/>
            <family val="2"/>
          </rPr>
          <t xml:space="preserve"> SI 
</t>
        </r>
        <r>
          <rPr>
            <sz val="9"/>
            <color indexed="81"/>
            <rFont val="Tahoma"/>
            <family val="2"/>
          </rPr>
          <t>y/o</t>
        </r>
        <r>
          <rPr>
            <b/>
            <sz val="9"/>
            <color indexed="81"/>
            <rFont val="Tahoma"/>
            <family val="2"/>
          </rPr>
          <t xml:space="preserve">
</t>
        </r>
        <r>
          <rPr>
            <sz val="9"/>
            <color indexed="81"/>
            <rFont val="Tahoma"/>
            <family val="2"/>
          </rPr>
          <t>Además</t>
        </r>
        <r>
          <rPr>
            <b/>
            <sz val="9"/>
            <color indexed="81"/>
            <rFont val="Tahoma"/>
            <family val="2"/>
          </rPr>
          <t xml:space="preserve"> en campo "Enfermedad Renal Crónica" </t>
        </r>
        <r>
          <rPr>
            <sz val="9"/>
            <color indexed="81"/>
            <rFont val="Tahoma"/>
            <family val="2"/>
          </rPr>
          <t>tenga</t>
        </r>
        <r>
          <rPr>
            <b/>
            <sz val="9"/>
            <color indexed="81"/>
            <rFont val="Tahoma"/>
            <family val="2"/>
          </rPr>
          <t xml:space="preserve"> un  valor
</t>
        </r>
        <r>
          <rPr>
            <sz val="9"/>
            <color indexed="81"/>
            <rFont val="Tahoma"/>
            <family val="2"/>
          </rPr>
          <t xml:space="preserve">
Y que en el campo </t>
        </r>
        <r>
          <rPr>
            <b/>
            <sz val="9"/>
            <color indexed="81"/>
            <rFont val="Tahoma"/>
            <family val="2"/>
          </rPr>
          <t>"Fecha Proximo Control"</t>
        </r>
        <r>
          <rPr>
            <sz val="9"/>
            <color indexed="81"/>
            <rFont val="Tahoma"/>
            <family val="2"/>
          </rPr>
          <t xml:space="preserve">, sea con un plazo máximo de inasistencia de 11 meses y 29 días, desde la última citación a la fecha de corte.
</t>
        </r>
        <r>
          <rPr>
            <b/>
            <sz val="9"/>
            <color indexed="81"/>
            <rFont val="Tahoma"/>
            <family val="2"/>
          </rPr>
          <t>*</t>
        </r>
        <r>
          <rPr>
            <sz val="9"/>
            <color indexed="81"/>
            <rFont val="Tahoma"/>
            <family val="2"/>
          </rPr>
          <t>Formularios Clínicos tambien se pueden agregar desde Modulo Box/Agregar documentos a una atencion</t>
        </r>
        <r>
          <rPr>
            <b/>
            <sz val="9"/>
            <color indexed="81"/>
            <rFont val="Tahoma"/>
            <family val="2"/>
          </rPr>
          <t>*</t>
        </r>
        <r>
          <rPr>
            <sz val="9"/>
            <color indexed="17"/>
            <rFont val="Tahoma"/>
            <family val="2"/>
          </rPr>
          <t xml:space="preserve">
</t>
        </r>
      </text>
    </comment>
    <comment ref="C13" authorId="2" shapeId="0" xr:uid="{BC4AFF44-9290-40DB-9F53-79486779170D}">
      <text>
        <r>
          <rPr>
            <sz val="9"/>
            <color indexed="81"/>
            <rFont val="Tahoma"/>
            <family val="2"/>
          </rPr>
          <t>Este dato aparecerá  luego de que en la atención registrada en</t>
        </r>
        <r>
          <rPr>
            <b/>
            <sz val="9"/>
            <color indexed="81"/>
            <rFont val="Tahoma"/>
            <family val="2"/>
          </rPr>
          <t xml:space="preserve"> Módulo de Box/Pacientes citados</t>
        </r>
        <r>
          <rPr>
            <sz val="9"/>
            <color indexed="81"/>
            <rFont val="Tahoma"/>
            <family val="2"/>
          </rPr>
          <t xml:space="preserve"> ó</t>
        </r>
        <r>
          <rPr>
            <b/>
            <sz val="9"/>
            <color indexed="81"/>
            <rFont val="Tahoma"/>
            <family val="2"/>
          </rPr>
          <t xml:space="preserve"> Módulo Box/Agregar documento a una atención;</t>
        </r>
        <r>
          <rPr>
            <sz val="9"/>
            <color indexed="81"/>
            <rFont val="Tahoma"/>
            <family val="2"/>
          </rPr>
          <t xml:space="preserve"> se registre el</t>
        </r>
        <r>
          <rPr>
            <b/>
            <sz val="9"/>
            <color indexed="81"/>
            <rFont val="Tahoma"/>
            <family val="2"/>
          </rPr>
          <t xml:space="preserve"> Formulario Clínico: "Nuevo Control Cardiovascular"</t>
        </r>
        <r>
          <rPr>
            <sz val="9"/>
            <color indexed="81"/>
            <rFont val="Tahoma"/>
            <family val="2"/>
          </rPr>
          <t xml:space="preserve">; en el campo:
 -- </t>
        </r>
        <r>
          <rPr>
            <b/>
            <sz val="9"/>
            <color indexed="81"/>
            <rFont val="Tahoma"/>
            <family val="2"/>
          </rPr>
          <t>Riesgo Cardiovascular</t>
        </r>
        <r>
          <rPr>
            <sz val="9"/>
            <color indexed="81"/>
            <rFont val="Tahoma"/>
            <family val="2"/>
          </rPr>
          <t xml:space="preserve"> o </t>
        </r>
        <r>
          <rPr>
            <b/>
            <sz val="9"/>
            <color indexed="81"/>
            <rFont val="Tahoma"/>
            <family val="2"/>
          </rPr>
          <t>Riesgo Cardiovascular por Framingham</t>
        </r>
        <r>
          <rPr>
            <sz val="9"/>
            <color indexed="81"/>
            <rFont val="Tahoma"/>
            <family val="2"/>
          </rPr>
          <t xml:space="preserve"> el valor </t>
        </r>
        <r>
          <rPr>
            <b/>
            <sz val="9"/>
            <color indexed="81"/>
            <rFont val="Tahoma"/>
            <family val="2"/>
          </rPr>
          <t xml:space="preserve">"Bajo"  </t>
        </r>
        <r>
          <rPr>
            <sz val="9"/>
            <color indexed="81"/>
            <rFont val="Tahoma"/>
            <family val="2"/>
          </rPr>
          <t xml:space="preserve">y en campo </t>
        </r>
        <r>
          <rPr>
            <b/>
            <sz val="9"/>
            <color indexed="81"/>
            <rFont val="Tahoma"/>
            <family val="2"/>
          </rPr>
          <t>"Fecha Próximo Control"</t>
        </r>
        <r>
          <rPr>
            <sz val="9"/>
            <color indexed="81"/>
            <rFont val="Tahoma"/>
            <family val="2"/>
          </rPr>
          <t xml:space="preserve"> sea con un plazo máximo de inasistencia de 11 meses y 29 días, desde la última citación a la fecha de corte.
</t>
        </r>
        <r>
          <rPr>
            <b/>
            <sz val="9"/>
            <color indexed="81"/>
            <rFont val="Tahoma"/>
            <family val="2"/>
          </rPr>
          <t>*</t>
        </r>
        <r>
          <rPr>
            <sz val="9"/>
            <color indexed="81"/>
            <rFont val="Tahoma"/>
            <family val="2"/>
          </rPr>
          <t>Formularios Clínicos tambien se pueden agregar desde Modulo Box/Agregar documentos a una atencion</t>
        </r>
        <r>
          <rPr>
            <b/>
            <sz val="9"/>
            <color indexed="81"/>
            <rFont val="Tahoma"/>
            <family val="2"/>
          </rPr>
          <t>*</t>
        </r>
      </text>
    </comment>
    <comment ref="C14" authorId="2" shapeId="0" xr:uid="{2DBCB6B9-9001-411B-AC25-D5FFADF5E67D}">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t>
        </r>
        <r>
          <rPr>
            <b/>
            <sz val="9"/>
            <color indexed="81"/>
            <rFont val="Tahoma"/>
            <family val="2"/>
          </rPr>
          <t>l Formulario Clínico:</t>
        </r>
        <r>
          <rPr>
            <sz val="9"/>
            <color indexed="81"/>
            <rFont val="Tahoma"/>
            <family val="2"/>
          </rPr>
          <t xml:space="preserve"> </t>
        </r>
        <r>
          <rPr>
            <b/>
            <sz val="9"/>
            <color indexed="81"/>
            <rFont val="Tahoma"/>
            <family val="2"/>
          </rPr>
          <t>" Nuevo Control Cardiovascular"</t>
        </r>
        <r>
          <rPr>
            <sz val="9"/>
            <color indexed="81"/>
            <rFont val="Tahoma"/>
            <family val="2"/>
          </rPr>
          <t>; el  campo  campo</t>
        </r>
        <r>
          <rPr>
            <b/>
            <sz val="9"/>
            <color indexed="81"/>
            <rFont val="Tahoma"/>
            <family val="2"/>
          </rPr>
          <t xml:space="preserve"> Riesgo Cardiovascular </t>
        </r>
        <r>
          <rPr>
            <sz val="9"/>
            <color indexed="81"/>
            <rFont val="Tahoma"/>
            <family val="2"/>
          </rPr>
          <t xml:space="preserve">o </t>
        </r>
        <r>
          <rPr>
            <b/>
            <sz val="9"/>
            <color indexed="81"/>
            <rFont val="Tahoma"/>
            <family val="2"/>
          </rPr>
          <t>Riesgo Cardiovascular por Framingham</t>
        </r>
        <r>
          <rPr>
            <sz val="9"/>
            <color indexed="81"/>
            <rFont val="Tahoma"/>
            <family val="2"/>
          </rPr>
          <t xml:space="preserve"> el valor </t>
        </r>
        <r>
          <rPr>
            <b/>
            <sz val="9"/>
            <color indexed="81"/>
            <rFont val="Tahoma"/>
            <family val="2"/>
          </rPr>
          <t xml:space="preserve">"Moderado" </t>
        </r>
        <r>
          <rPr>
            <sz val="9"/>
            <color indexed="81"/>
            <rFont val="Tahoma"/>
            <family val="2"/>
          </rPr>
          <t xml:space="preserve"> y en campo </t>
        </r>
        <r>
          <rPr>
            <b/>
            <sz val="9"/>
            <color indexed="81"/>
            <rFont val="Tahoma"/>
            <family val="2"/>
          </rPr>
          <t xml:space="preserve"> "Fecha Próximo Control"</t>
        </r>
        <r>
          <rPr>
            <sz val="9"/>
            <color indexed="81"/>
            <rFont val="Tahoma"/>
            <family val="2"/>
          </rPr>
          <t xml:space="preserve"> sea con un plazo máximo de inasistencia de 11 meses y 29 días, desde la última citación a la fecha de corte.
</t>
        </r>
        <r>
          <rPr>
            <sz val="9"/>
            <color indexed="81"/>
            <rFont val="Tahoma"/>
            <family val="2"/>
          </rPr>
          <t>Formularios Clínicos tambien se pueden agregar desde Modulo Box/Agregar documentos a una atencion</t>
        </r>
        <r>
          <rPr>
            <b/>
            <sz val="9"/>
            <color indexed="81"/>
            <rFont val="Tahoma"/>
            <family val="2"/>
          </rPr>
          <t>*</t>
        </r>
        <r>
          <rPr>
            <sz val="9"/>
            <color indexed="81"/>
            <rFont val="Tahoma"/>
            <family val="2"/>
          </rPr>
          <t xml:space="preserve">
</t>
        </r>
      </text>
    </comment>
    <comment ref="C15" authorId="2" shapeId="0" xr:uid="{6EAC6289-D7C9-420B-9F80-AB30ECD70D17}">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t>
        </r>
        <r>
          <rPr>
            <b/>
            <sz val="9"/>
            <color indexed="81"/>
            <rFont val="Tahoma"/>
            <family val="2"/>
          </rPr>
          <t xml:space="preserve"> Riesgo Cardiovascular</t>
        </r>
        <r>
          <rPr>
            <sz val="9"/>
            <color indexed="81"/>
            <rFont val="Tahoma"/>
            <family val="2"/>
          </rPr>
          <t xml:space="preserve"> o</t>
        </r>
        <r>
          <rPr>
            <b/>
            <sz val="9"/>
            <color indexed="81"/>
            <rFont val="Tahoma"/>
            <family val="2"/>
          </rPr>
          <t xml:space="preserve"> Riesgo Cardiovascular por Framingham</t>
        </r>
        <r>
          <rPr>
            <sz val="9"/>
            <color indexed="81"/>
            <rFont val="Tahoma"/>
            <family val="2"/>
          </rPr>
          <t xml:space="preserve"> el valor </t>
        </r>
        <r>
          <rPr>
            <b/>
            <sz val="9"/>
            <color indexed="81"/>
            <rFont val="Tahoma"/>
            <family val="2"/>
          </rPr>
          <t xml:space="preserve">"Alto" </t>
        </r>
        <r>
          <rPr>
            <sz val="9"/>
            <color indexed="81"/>
            <rFont val="Tahoma"/>
            <family val="2"/>
          </rPr>
          <t xml:space="preserve"> y en campo 
</t>
        </r>
        <r>
          <rPr>
            <b/>
            <sz val="9"/>
            <color indexed="81"/>
            <rFont val="Tahoma"/>
            <family val="2"/>
          </rPr>
          <t>"Fecha Próximo Control"</t>
        </r>
        <r>
          <rPr>
            <sz val="9"/>
            <color indexed="81"/>
            <rFont val="Tahoma"/>
            <family val="2"/>
          </rPr>
          <t xml:space="preserve"> sea con un plazo máximo de inasistencia de 11 meses y 29 días, desde la última citación a la fecha de corte.
</t>
        </r>
        <r>
          <rPr>
            <b/>
            <sz val="9"/>
            <color indexed="81"/>
            <rFont val="Tahoma"/>
            <family val="2"/>
          </rPr>
          <t>*</t>
        </r>
        <r>
          <rPr>
            <sz val="9"/>
            <color indexed="81"/>
            <rFont val="Tahoma"/>
            <family val="2"/>
          </rPr>
          <t>Formularios Clínicos tambien se pueden agregar desde Modulo Box/Agregar documentos a una atencion</t>
        </r>
        <r>
          <rPr>
            <b/>
            <sz val="9"/>
            <color indexed="81"/>
            <rFont val="Tahoma"/>
            <family val="2"/>
          </rPr>
          <t>*</t>
        </r>
        <r>
          <rPr>
            <sz val="9"/>
            <color indexed="81"/>
            <rFont val="Tahoma"/>
            <family val="2"/>
          </rPr>
          <t xml:space="preserve">
</t>
        </r>
      </text>
    </comment>
    <comment ref="C16" authorId="2" shapeId="0" xr:uid="{3683F409-0A23-4DA9-B75B-54F8A7A8FBCF}">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el</t>
        </r>
        <r>
          <rPr>
            <b/>
            <sz val="9"/>
            <color indexed="81"/>
            <rFont val="Tahoma"/>
            <family val="2"/>
          </rPr>
          <t xml:space="preserve"> Formulario Clínico: " Nuevo 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En campo </t>
        </r>
        <r>
          <rPr>
            <b/>
            <sz val="9"/>
            <color indexed="81"/>
            <rFont val="Tahoma"/>
            <family val="2"/>
          </rPr>
          <t>"Fecha Próximo Control"</t>
        </r>
        <r>
          <rPr>
            <sz val="9"/>
            <color indexed="81"/>
            <rFont val="Tahoma"/>
            <family val="2"/>
          </rPr>
          <t xml:space="preserve"> sea con un plazo máximo de inasistencia de 11 meses y 29 días, desde la última citación a la fecha de corte.
</t>
        </r>
        <r>
          <rPr>
            <b/>
            <sz val="9"/>
            <color indexed="81"/>
            <rFont val="Tahoma"/>
            <family val="2"/>
          </rPr>
          <t>*</t>
        </r>
        <r>
          <rPr>
            <sz val="9"/>
            <color indexed="81"/>
            <rFont val="Tahoma"/>
            <family val="2"/>
          </rPr>
          <t>Formularios Clínicos tambien se pueden agregar desde Modulo Box/Agregar documentos a una atencion</t>
        </r>
        <r>
          <rPr>
            <b/>
            <sz val="9"/>
            <color indexed="81"/>
            <rFont val="Tahoma"/>
            <family val="2"/>
          </rPr>
          <t>*</t>
        </r>
        <r>
          <rPr>
            <sz val="9"/>
            <color indexed="81"/>
            <rFont val="Tahoma"/>
            <family val="2"/>
          </rPr>
          <t xml:space="preserve">
</t>
        </r>
      </text>
    </comment>
    <comment ref="C17" authorId="2" shapeId="0" xr:uid="{CE642CD8-1F6D-4042-A873-D5F098A1A868}">
      <text>
        <r>
          <rPr>
            <sz val="9"/>
            <color indexed="81"/>
            <rFont val="Tahoma"/>
            <family val="2"/>
          </rPr>
          <t xml:space="preserve">Este dato aparecerá  luego de que en la atención registrada en </t>
        </r>
        <r>
          <rPr>
            <b/>
            <sz val="9"/>
            <color indexed="81"/>
            <rFont val="Tahoma"/>
            <family val="2"/>
          </rPr>
          <t>Módulo de</t>
        </r>
        <r>
          <rPr>
            <sz val="9"/>
            <color indexed="81"/>
            <rFont val="Tahoma"/>
            <family val="2"/>
          </rPr>
          <t xml:space="preserve"> </t>
        </r>
        <r>
          <rPr>
            <b/>
            <sz val="9"/>
            <color indexed="81"/>
            <rFont val="Tahoma"/>
            <family val="2"/>
          </rPr>
          <t>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En campo </t>
        </r>
        <r>
          <rPr>
            <b/>
            <sz val="9"/>
            <color indexed="81"/>
            <rFont val="Tahoma"/>
            <family val="2"/>
          </rPr>
          <t>"Fecha Próximo Control"</t>
        </r>
        <r>
          <rPr>
            <sz val="9"/>
            <color indexed="81"/>
            <rFont val="Tahoma"/>
            <family val="2"/>
          </rPr>
          <t xml:space="preserve"> sea con un plazo máximo de inasistencia de 11 meses y 29 días, desde la última citación a la fecha de corte.
</t>
        </r>
        <r>
          <rPr>
            <b/>
            <sz val="9"/>
            <color indexed="81"/>
            <rFont val="Tahoma"/>
            <family val="2"/>
          </rPr>
          <t>*</t>
        </r>
        <r>
          <rPr>
            <sz val="9"/>
            <color indexed="81"/>
            <rFont val="Tahoma"/>
            <family val="2"/>
          </rPr>
          <t>Formularios Clínicos tambien se pueden agregar desde Modulo Box/Agregar documentos a una atencion</t>
        </r>
        <r>
          <rPr>
            <b/>
            <sz val="9"/>
            <color indexed="81"/>
            <rFont val="Tahoma"/>
            <family val="2"/>
          </rPr>
          <t>*</t>
        </r>
      </text>
    </comment>
    <comment ref="C18" authorId="2" shapeId="0" xr:uid="{6F726E1E-74AF-4D28-9BF8-0C685C41B981}">
      <text>
        <r>
          <rPr>
            <sz val="9"/>
            <color indexed="81"/>
            <rFont val="Tahoma"/>
            <family val="2"/>
          </rPr>
          <t xml:space="preserve">Este dato aparecerá  luego de que en la atención registrada en </t>
        </r>
        <r>
          <rPr>
            <b/>
            <sz val="9"/>
            <color indexed="81"/>
            <rFont val="Tahoma"/>
            <family val="2"/>
          </rPr>
          <t>Módulo de</t>
        </r>
        <r>
          <rPr>
            <sz val="9"/>
            <color indexed="81"/>
            <rFont val="Tahoma"/>
            <family val="2"/>
          </rPr>
          <t xml:space="preserve"> </t>
        </r>
        <r>
          <rPr>
            <b/>
            <sz val="9"/>
            <color indexed="81"/>
            <rFont val="Tahoma"/>
            <family val="2"/>
          </rPr>
          <t>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el</t>
        </r>
        <r>
          <rPr>
            <b/>
            <sz val="9"/>
            <color indexed="81"/>
            <rFont val="Tahoma"/>
            <family val="2"/>
          </rPr>
          <t xml:space="preserve"> Formulario Clínico: "Nuevo Control Cardiovascular"</t>
        </r>
        <r>
          <rPr>
            <sz val="9"/>
            <color indexed="81"/>
            <rFont val="Tahoma"/>
            <family val="2"/>
          </rPr>
          <t xml:space="preserve">; en el campo:
 - Es </t>
        </r>
        <r>
          <rPr>
            <b/>
            <sz val="9"/>
            <color indexed="81"/>
            <rFont val="Tahoma"/>
            <family val="2"/>
          </rPr>
          <t>Dislipidémico</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En campo </t>
        </r>
        <r>
          <rPr>
            <b/>
            <sz val="9"/>
            <color indexed="81"/>
            <rFont val="Tahoma"/>
            <family val="2"/>
          </rPr>
          <t>"Fecha Próximo Control"</t>
        </r>
        <r>
          <rPr>
            <sz val="9"/>
            <color indexed="81"/>
            <rFont val="Tahoma"/>
            <family val="2"/>
          </rPr>
          <t xml:space="preserve"> sea con un plazo máximo de inasistencia de 11 meses y 29 días, desde la última citación a la fecha de corte.
</t>
        </r>
        <r>
          <rPr>
            <b/>
            <sz val="9"/>
            <color indexed="81"/>
            <rFont val="Tahoma"/>
            <family val="2"/>
          </rPr>
          <t>*</t>
        </r>
        <r>
          <rPr>
            <sz val="9"/>
            <color indexed="81"/>
            <rFont val="Tahoma"/>
            <family val="2"/>
          </rPr>
          <t>Formularios Clínicos tambien se pueden agregar desde Modulo Box/Agregar documentos a una atencion</t>
        </r>
        <r>
          <rPr>
            <b/>
            <sz val="9"/>
            <color indexed="81"/>
            <rFont val="Tahoma"/>
            <family val="2"/>
          </rPr>
          <t>*</t>
        </r>
      </text>
    </comment>
    <comment ref="C19" authorId="2" shapeId="0" xr:uid="{FB6F2993-A08C-4278-8DC2-4C57056A164B}">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xml:space="preserve">; se registre el </t>
        </r>
        <r>
          <rPr>
            <b/>
            <sz val="9"/>
            <color indexed="81"/>
            <rFont val="Tahoma"/>
            <family val="2"/>
          </rPr>
          <t>Formulario Clínico: "Nuevo Control Cardiovascular"</t>
        </r>
        <r>
          <rPr>
            <sz val="9"/>
            <color indexed="81"/>
            <rFont val="Tahoma"/>
            <family val="2"/>
          </rPr>
          <t xml:space="preserve">; en el campo:
-- </t>
        </r>
        <r>
          <rPr>
            <b/>
            <sz val="9"/>
            <color indexed="81"/>
            <rFont val="Tahoma"/>
            <family val="2"/>
          </rPr>
          <t xml:space="preserve">¿Tiene Antecedentes de Tabaquismo? </t>
        </r>
        <r>
          <rPr>
            <sz val="9"/>
            <color indexed="81"/>
            <rFont val="Tahoma"/>
            <family val="2"/>
          </rPr>
          <t xml:space="preserve">el valor </t>
        </r>
        <r>
          <rPr>
            <b/>
            <sz val="9"/>
            <color indexed="81"/>
            <rFont val="Tahoma"/>
            <family val="2"/>
          </rPr>
          <t xml:space="preserve">SI;  </t>
        </r>
        <r>
          <rPr>
            <sz val="9"/>
            <color indexed="81"/>
            <rFont val="Tahoma"/>
            <family val="2"/>
          </rPr>
          <t xml:space="preserve">en campo </t>
        </r>
        <r>
          <rPr>
            <b/>
            <sz val="9"/>
            <color indexed="81"/>
            <rFont val="Tahoma"/>
            <family val="2"/>
          </rPr>
          <t>Estado</t>
        </r>
        <r>
          <rPr>
            <sz val="9"/>
            <color indexed="81"/>
            <rFont val="Tahoma"/>
            <family val="2"/>
          </rPr>
          <t xml:space="preserve"> el valor </t>
        </r>
        <r>
          <rPr>
            <b/>
            <sz val="9"/>
            <color indexed="81"/>
            <rFont val="Tahoma"/>
            <family val="2"/>
          </rPr>
          <t xml:space="preserve">Ingreso </t>
        </r>
        <r>
          <rPr>
            <sz val="9"/>
            <color indexed="81"/>
            <rFont val="Tahoma"/>
            <family val="2"/>
          </rPr>
          <t xml:space="preserve">o </t>
        </r>
        <r>
          <rPr>
            <b/>
            <sz val="9"/>
            <color indexed="81"/>
            <rFont val="Tahoma"/>
            <family val="2"/>
          </rPr>
          <t xml:space="preserve">Seguimiento - (Se contabilizará solo en personas mayores o igual a 55 años) 
</t>
        </r>
        <r>
          <rPr>
            <sz val="9"/>
            <color indexed="81"/>
            <rFont val="Tahoma"/>
            <family val="2"/>
          </rPr>
          <t>Y</t>
        </r>
        <r>
          <rPr>
            <b/>
            <sz val="9"/>
            <color indexed="81"/>
            <rFont val="Tahoma"/>
            <family val="2"/>
          </rPr>
          <t xml:space="preserve">
</t>
        </r>
        <r>
          <rPr>
            <sz val="9"/>
            <color indexed="81"/>
            <rFont val="Tahoma"/>
            <family val="2"/>
          </rPr>
          <t xml:space="preserve">En campo </t>
        </r>
        <r>
          <rPr>
            <b/>
            <sz val="9"/>
            <color indexed="81"/>
            <rFont val="Tahoma"/>
            <family val="2"/>
          </rPr>
          <t xml:space="preserve">"Fecha Próximo Control" </t>
        </r>
        <r>
          <rPr>
            <sz val="9"/>
            <color indexed="81"/>
            <rFont val="Tahoma"/>
            <family val="2"/>
          </rPr>
          <t xml:space="preserve">sea con un plazo máximo de inasistencia de 11 meses y 29 días, desde la última citación a la fecha de corte. 
*Formularios Clínicos tambien se pueden agregar desde Modulo Box/Agregar documentos a una atencion*
</t>
        </r>
      </text>
    </comment>
    <comment ref="C20" authorId="2" shapeId="0" xr:uid="{A1E1336A-9C05-412C-9C3F-673F53001800}">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 xml:space="preserve">¿Tiene Antecedentes Enf. Cardiovascular Aterosclerótica? </t>
        </r>
        <r>
          <rPr>
            <sz val="9"/>
            <color indexed="81"/>
            <rFont val="Tahoma"/>
            <family val="2"/>
          </rPr>
          <t xml:space="preserve">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Además en campo </t>
        </r>
        <r>
          <rPr>
            <b/>
            <sz val="9"/>
            <color indexed="81"/>
            <rFont val="Tahoma"/>
            <family val="2"/>
          </rPr>
          <t xml:space="preserve">¿Ha presentado IAM? </t>
        </r>
        <r>
          <rPr>
            <sz val="9"/>
            <color indexed="81"/>
            <rFont val="Tahoma"/>
            <family val="2"/>
          </rPr>
          <t xml:space="preserve">el valor </t>
        </r>
        <r>
          <rPr>
            <b/>
            <sz val="9"/>
            <color indexed="81"/>
            <rFont val="Tahoma"/>
            <family val="2"/>
          </rPr>
          <t xml:space="preserve">SI 
</t>
        </r>
        <r>
          <rPr>
            <sz val="9"/>
            <color indexed="81"/>
            <rFont val="Tahoma"/>
            <family val="2"/>
          </rPr>
          <t xml:space="preserve">Y
En campo </t>
        </r>
        <r>
          <rPr>
            <b/>
            <sz val="9"/>
            <color indexed="81"/>
            <rFont val="Tahoma"/>
            <family val="2"/>
          </rPr>
          <t>"Fecha Próximo Control"</t>
        </r>
        <r>
          <rPr>
            <sz val="9"/>
            <color indexed="81"/>
            <rFont val="Tahoma"/>
            <family val="2"/>
          </rPr>
          <t xml:space="preserve"> sea con un plazo máximo de inasistencia de 11 meses y 29 días, desde la última citación a la fecha de corte.
*Formularios Clínicos tambien se pueden agregar desde Modulo Box/Agregar documentos a una atencion*
</t>
        </r>
      </text>
    </comment>
    <comment ref="C21" authorId="2" shapeId="0" xr:uid="{894B9F32-71FA-46F8-AB89-06E2A5DCF22F}">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el</t>
        </r>
        <r>
          <rPr>
            <b/>
            <sz val="9"/>
            <color indexed="81"/>
            <rFont val="Tahoma"/>
            <family val="2"/>
          </rPr>
          <t xml:space="preserve"> Formulario Clínico: "Nuevo Control Cardiovascular"</t>
        </r>
        <r>
          <rPr>
            <sz val="9"/>
            <color indexed="81"/>
            <rFont val="Tahoma"/>
            <family val="2"/>
          </rPr>
          <t xml:space="preserve">; en el campo:
 - Es </t>
        </r>
        <r>
          <rPr>
            <b/>
            <sz val="9"/>
            <color indexed="81"/>
            <rFont val="Tahoma"/>
            <family val="2"/>
          </rPr>
          <t xml:space="preserve">¿Tiene Antecedentes Enf. Cardiovascular Aterosclerótica? </t>
        </r>
        <r>
          <rPr>
            <sz val="9"/>
            <color indexed="81"/>
            <rFont val="Tahoma"/>
            <family val="2"/>
          </rPr>
          <t xml:space="preserve">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Además en campo </t>
        </r>
        <r>
          <rPr>
            <b/>
            <sz val="9"/>
            <color indexed="81"/>
            <rFont val="Tahoma"/>
            <family val="2"/>
          </rPr>
          <t>¿Ha presentado AVE?</t>
        </r>
        <r>
          <rPr>
            <sz val="9"/>
            <color indexed="81"/>
            <rFont val="Tahoma"/>
            <family val="2"/>
          </rPr>
          <t xml:space="preserve"> el valor </t>
        </r>
        <r>
          <rPr>
            <b/>
            <sz val="9"/>
            <color indexed="81"/>
            <rFont val="Tahoma"/>
            <family val="2"/>
          </rPr>
          <t xml:space="preserve">SI </t>
        </r>
        <r>
          <rPr>
            <sz val="9"/>
            <color indexed="81"/>
            <rFont val="Tahoma"/>
            <family val="2"/>
          </rPr>
          <t xml:space="preserve">
Y
En campo</t>
        </r>
        <r>
          <rPr>
            <b/>
            <sz val="9"/>
            <color indexed="81"/>
            <rFont val="Tahoma"/>
            <family val="2"/>
          </rPr>
          <t xml:space="preserve"> "Fecha Próximo Control"</t>
        </r>
        <r>
          <rPr>
            <sz val="9"/>
            <color indexed="81"/>
            <rFont val="Tahoma"/>
            <family val="2"/>
          </rPr>
          <t xml:space="preserve"> sea con un plazo máximo de inasistencia de 11 meses y 29 días, desde la última citación a la fecha de corte.
*Formularios Clínicos tambien se pueden agregar desde Modulo Box/Agregar documentos a una atencion*
</t>
        </r>
      </text>
    </comment>
    <comment ref="C22" authorId="2" shapeId="0" xr:uid="{4A3EC595-CE65-443A-BFB8-0E5AF004FF44}">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campo </t>
        </r>
        <r>
          <rPr>
            <b/>
            <sz val="9"/>
            <color indexed="81"/>
            <rFont val="Tahoma"/>
            <family val="2"/>
          </rPr>
          <t xml:space="preserve">"Enfermedad Renal Crónica" </t>
        </r>
        <r>
          <rPr>
            <sz val="9"/>
            <color indexed="81"/>
            <rFont val="Tahoma"/>
            <family val="2"/>
          </rPr>
          <t xml:space="preserve">tenga el valor </t>
        </r>
        <r>
          <rPr>
            <b/>
            <sz val="9"/>
            <color indexed="81"/>
            <rFont val="Tahoma"/>
            <family val="2"/>
          </rPr>
          <t>"Sin Enfermedad Renal (S/ERC)"</t>
        </r>
        <r>
          <rPr>
            <sz val="9"/>
            <color indexed="81"/>
            <rFont val="Tahoma"/>
            <family val="2"/>
          </rPr>
          <t xml:space="preserve"> 
Y
En campo </t>
        </r>
        <r>
          <rPr>
            <b/>
            <sz val="9"/>
            <color indexed="81"/>
            <rFont val="Tahoma"/>
            <family val="2"/>
          </rPr>
          <t>"Fecha Próximo Control"</t>
        </r>
        <r>
          <rPr>
            <sz val="9"/>
            <color indexed="81"/>
            <rFont val="Tahoma"/>
            <family val="2"/>
          </rPr>
          <t xml:space="preserve"> sea con un plazo máximo de inasistencia de 11 meses y 29 días, desde la última citación a la fecha de corte.
*Formularios Clínicos tambien se pueden agregar desde Modulo Box/Agregar documentos a una atencion*</t>
        </r>
      </text>
    </comment>
    <comment ref="C23" authorId="2" shapeId="0" xr:uid="{786CBD99-004A-424D-B3E9-733E77EADEAA}">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xml:space="preserve">; se registre el </t>
        </r>
        <r>
          <rPr>
            <b/>
            <sz val="9"/>
            <color indexed="81"/>
            <rFont val="Tahoma"/>
            <family val="2"/>
          </rPr>
          <t>Formulario Clínico: "Nuevo Control Cardiovascular"</t>
        </r>
        <r>
          <rPr>
            <sz val="9"/>
            <color indexed="81"/>
            <rFont val="Tahoma"/>
            <family val="2"/>
          </rPr>
          <t>;
 en campo</t>
        </r>
        <r>
          <rPr>
            <b/>
            <sz val="9"/>
            <color indexed="81"/>
            <rFont val="Tahoma"/>
            <family val="2"/>
          </rPr>
          <t xml:space="preserve"> "Enfermedad Renal Crónica" </t>
        </r>
        <r>
          <rPr>
            <sz val="9"/>
            <color indexed="81"/>
            <rFont val="Tahoma"/>
            <family val="2"/>
          </rPr>
          <t xml:space="preserve">tenga el valor </t>
        </r>
        <r>
          <rPr>
            <b/>
            <sz val="9"/>
            <color indexed="81"/>
            <rFont val="Tahoma"/>
            <family val="2"/>
          </rPr>
          <t>"Etapa G1 Y Etapa G2 (VFG ≥ 60 ml/min)"</t>
        </r>
        <r>
          <rPr>
            <sz val="9"/>
            <color indexed="81"/>
            <rFont val="Tahoma"/>
            <family val="2"/>
          </rPr>
          <t xml:space="preserve">
Y
En campo </t>
        </r>
        <r>
          <rPr>
            <b/>
            <sz val="9"/>
            <color indexed="81"/>
            <rFont val="Tahoma"/>
            <family val="2"/>
          </rPr>
          <t>"Fecha Próximo Control"</t>
        </r>
        <r>
          <rPr>
            <sz val="9"/>
            <color indexed="81"/>
            <rFont val="Tahoma"/>
            <family val="2"/>
          </rPr>
          <t xml:space="preserve"> sea con un plazo máximo de inasistencia de 11 meses y 29 días, desde la última citación a la fecha de corte.
*Formularios Clínicos tambien se pueden agregar desde Modulo Box/Agregar documentos a una atencion*
</t>
        </r>
      </text>
    </comment>
    <comment ref="C24" authorId="2" shapeId="0" xr:uid="{C0D2E9CE-D059-4945-BE93-0B8670D936FE}">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en campo</t>
        </r>
        <r>
          <rPr>
            <b/>
            <sz val="9"/>
            <color indexed="81"/>
            <rFont val="Tahoma"/>
            <family val="2"/>
          </rPr>
          <t xml:space="preserve"> "Enfermedad Renal Crónica"</t>
        </r>
        <r>
          <rPr>
            <sz val="9"/>
            <color indexed="81"/>
            <rFont val="Tahoma"/>
            <family val="2"/>
          </rPr>
          <t xml:space="preserve"> tenga el valor </t>
        </r>
        <r>
          <rPr>
            <b/>
            <sz val="9"/>
            <color indexed="81"/>
            <rFont val="Tahoma"/>
            <family val="2"/>
          </rPr>
          <t>"Etapa G3a (VFG ≥45 a 59 ml/min)"</t>
        </r>
        <r>
          <rPr>
            <sz val="9"/>
            <color indexed="81"/>
            <rFont val="Tahoma"/>
            <family val="2"/>
          </rPr>
          <t xml:space="preserve">
Y
En campo</t>
        </r>
        <r>
          <rPr>
            <b/>
            <sz val="9"/>
            <color indexed="81"/>
            <rFont val="Tahoma"/>
            <family val="2"/>
          </rPr>
          <t xml:space="preserve"> "Fecha Próximo Control"</t>
        </r>
        <r>
          <rPr>
            <sz val="9"/>
            <color indexed="81"/>
            <rFont val="Tahoma"/>
            <family val="2"/>
          </rPr>
          <t xml:space="preserve"> sea con un plazo máximo de inasistencia de 11 meses y 29 días, desde la última citación a la fecha de corte.
*Formularios Clínicos tambien se pueden agregar desde Modulo Box/Agregar documentos a una atencion*
</t>
        </r>
      </text>
    </comment>
    <comment ref="C25" authorId="2" shapeId="0" xr:uid="{2AEBB1E5-4268-4024-92FE-B808F7C858A6}">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xml:space="preserve">; se registre el </t>
        </r>
        <r>
          <rPr>
            <b/>
            <sz val="9"/>
            <color indexed="81"/>
            <rFont val="Tahoma"/>
            <family val="2"/>
          </rPr>
          <t>Formulario Clínico: "Nuevo Control Cardiovascular"</t>
        </r>
        <r>
          <rPr>
            <sz val="9"/>
            <color indexed="81"/>
            <rFont val="Tahoma"/>
            <family val="2"/>
          </rPr>
          <t xml:space="preserve">;
en campo </t>
        </r>
        <r>
          <rPr>
            <b/>
            <sz val="9"/>
            <color indexed="81"/>
            <rFont val="Tahoma"/>
            <family val="2"/>
          </rPr>
          <t>"Enfermedad Renal Crónica"</t>
        </r>
        <r>
          <rPr>
            <sz val="9"/>
            <color indexed="81"/>
            <rFont val="Tahoma"/>
            <family val="2"/>
          </rPr>
          <t xml:space="preserve"> tenga el valor</t>
        </r>
        <r>
          <rPr>
            <b/>
            <sz val="9"/>
            <color indexed="81"/>
            <rFont val="Tahoma"/>
            <family val="2"/>
          </rPr>
          <t xml:space="preserve"> "Etapa G3b (VFG ≥30 a 44 ml/min)"</t>
        </r>
        <r>
          <rPr>
            <sz val="9"/>
            <color indexed="81"/>
            <rFont val="Tahoma"/>
            <family val="2"/>
          </rPr>
          <t xml:space="preserve">
Y
En campo</t>
        </r>
        <r>
          <rPr>
            <b/>
            <sz val="9"/>
            <color indexed="81"/>
            <rFont val="Tahoma"/>
            <family val="2"/>
          </rPr>
          <t xml:space="preserve"> "Fecha Próximo Control"</t>
        </r>
        <r>
          <rPr>
            <sz val="9"/>
            <color indexed="81"/>
            <rFont val="Tahoma"/>
            <family val="2"/>
          </rPr>
          <t xml:space="preserve"> sea con un plazo máximo de inasistencia de 11 meses y 29 días, desde la última citación a la fecha de corte.
*Formularios Clínicos tambien se pueden agregar desde Modulo Box/Agregar documentos a una atencion*
</t>
        </r>
        <r>
          <rPr>
            <b/>
            <sz val="9"/>
            <color indexed="81"/>
            <rFont val="Tahoma"/>
            <family val="2"/>
          </rPr>
          <t xml:space="preserve">
</t>
        </r>
      </text>
    </comment>
    <comment ref="C26" authorId="2" shapeId="0" xr:uid="{E3AE7DF3-9DB6-4239-9C62-CA5C0285DA60}">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campo </t>
        </r>
        <r>
          <rPr>
            <b/>
            <sz val="9"/>
            <color indexed="81"/>
            <rFont val="Tahoma"/>
            <family val="2"/>
          </rPr>
          <t xml:space="preserve">"Enfermedad Renal Crónica" </t>
        </r>
        <r>
          <rPr>
            <sz val="9"/>
            <color indexed="81"/>
            <rFont val="Tahoma"/>
            <family val="2"/>
          </rPr>
          <t>tenga el valor  "</t>
        </r>
        <r>
          <rPr>
            <b/>
            <sz val="9"/>
            <color indexed="81"/>
            <rFont val="Tahoma"/>
            <family val="2"/>
          </rPr>
          <t>Etapa G4 (VFG ≥15 a 29 ml/min)"</t>
        </r>
        <r>
          <rPr>
            <sz val="9"/>
            <color indexed="81"/>
            <rFont val="Tahoma"/>
            <family val="2"/>
          </rPr>
          <t xml:space="preserve">
Y
En campo</t>
        </r>
        <r>
          <rPr>
            <b/>
            <sz val="9"/>
            <color indexed="81"/>
            <rFont val="Tahoma"/>
            <family val="2"/>
          </rPr>
          <t xml:space="preserve"> "Fecha Próximo Control" </t>
        </r>
        <r>
          <rPr>
            <sz val="9"/>
            <color indexed="81"/>
            <rFont val="Tahoma"/>
            <family val="2"/>
          </rPr>
          <t xml:space="preserve">sea con un plazo máximo de inasistencia de 11 meses y 29 días, desde la última citación a la fecha de corte.
*Formularios Clínicos tambien se pueden agregar desde Modulo Box/Agregar documentos a una atencion*
</t>
        </r>
      </text>
    </comment>
    <comment ref="C27" authorId="2" shapeId="0" xr:uid="{A262B036-253D-4A0B-B967-A98CDA3DB0ED}">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t>
        </r>
        <r>
          <rPr>
            <sz val="9"/>
            <color indexed="81"/>
            <rFont val="Tahoma"/>
            <family val="2"/>
          </rPr>
          <t xml:space="preserve"> </t>
        </r>
        <r>
          <rPr>
            <b/>
            <sz val="9"/>
            <color indexed="81"/>
            <rFont val="Tahoma"/>
            <family val="2"/>
          </rPr>
          <t>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t>
        </r>
        <r>
          <rPr>
            <sz val="9"/>
            <color indexed="81"/>
            <rFont val="Tahoma"/>
            <family val="2"/>
          </rPr>
          <t xml:space="preserve">
Además, en campo</t>
        </r>
        <r>
          <rPr>
            <b/>
            <sz val="9"/>
            <color indexed="81"/>
            <rFont val="Tahoma"/>
            <family val="2"/>
          </rPr>
          <t xml:space="preserve"> "Enfermedad Renal Crónica" </t>
        </r>
        <r>
          <rPr>
            <sz val="9"/>
            <color indexed="81"/>
            <rFont val="Tahoma"/>
            <family val="2"/>
          </rPr>
          <t xml:space="preserve">tenga el valor </t>
        </r>
        <r>
          <rPr>
            <b/>
            <sz val="9"/>
            <color indexed="81"/>
            <rFont val="Tahoma"/>
            <family val="2"/>
          </rPr>
          <t xml:space="preserve"> "Etapa G5 (VFG &lt;15 ml/min)"</t>
        </r>
        <r>
          <rPr>
            <sz val="9"/>
            <color indexed="81"/>
            <rFont val="Tahoma"/>
            <family val="2"/>
          </rPr>
          <t xml:space="preserve">
Y
En campo</t>
        </r>
        <r>
          <rPr>
            <b/>
            <sz val="9"/>
            <color indexed="81"/>
            <rFont val="Tahoma"/>
            <family val="2"/>
          </rPr>
          <t xml:space="preserve"> "Fecha Próximo Control"</t>
        </r>
        <r>
          <rPr>
            <sz val="9"/>
            <color indexed="81"/>
            <rFont val="Tahoma"/>
            <family val="2"/>
          </rPr>
          <t xml:space="preserve"> sea con un plazo máximo de inasistencia de 11 meses y 29 días, desde la última citación a la fecha de corte.
*Formularios Clínicos tambien se pueden agregar desde Modulo Box/Agregar documentos a una atencion*</t>
        </r>
      </text>
    </comment>
    <comment ref="AH30" authorId="1" shapeId="0" xr:uid="{BB0A40F4-667D-4C63-9363-64B7C825C3E7}">
      <text>
        <r>
          <rPr>
            <sz val="9"/>
            <color indexed="81"/>
            <rFont val="Tahoma"/>
            <family val="2"/>
          </rPr>
          <t xml:space="preserve">Este dato aparecerá luego que en el </t>
        </r>
        <r>
          <rPr>
            <b/>
            <sz val="9"/>
            <color indexed="81"/>
            <rFont val="Tahoma"/>
            <family val="2"/>
          </rPr>
          <t>Modulo de Admision</t>
        </r>
        <r>
          <rPr>
            <sz val="9"/>
            <color indexed="81"/>
            <rFont val="Tahoma"/>
            <family val="2"/>
          </rPr>
          <t xml:space="preserve"> el paciente indique un </t>
        </r>
        <r>
          <rPr>
            <b/>
            <sz val="9"/>
            <color indexed="81"/>
            <rFont val="Tahoma"/>
            <family val="2"/>
          </rPr>
          <t>Pueblo Originario</t>
        </r>
        <r>
          <rPr>
            <sz val="9"/>
            <color indexed="81"/>
            <rFont val="Tahoma"/>
            <family val="2"/>
          </rPr>
          <t xml:space="preserve">
</t>
        </r>
      </text>
    </comment>
    <comment ref="AJ30" authorId="1" shapeId="0" xr:uid="{C748D753-B2BD-4302-B7AB-5E69F1B3891D}">
      <text>
        <r>
          <rPr>
            <sz val="9"/>
            <color indexed="81"/>
            <rFont val="Tahoma"/>
            <family val="2"/>
          </rPr>
          <t xml:space="preserve">Se contabilizara a los pacientes que tengan en  </t>
        </r>
        <r>
          <rPr>
            <b/>
            <sz val="9"/>
            <color indexed="81"/>
            <rFont val="Tahoma"/>
            <family val="2"/>
          </rPr>
          <t>Antecedentes del usuario APS / Pestaña "Identificacion"  Item  Alertas Adm.  "MIGRANTES"</t>
        </r>
        <r>
          <rPr>
            <sz val="9"/>
            <color indexed="81"/>
            <rFont val="Tahoma"/>
            <family val="2"/>
          </rPr>
          <t xml:space="preserve">
</t>
        </r>
      </text>
    </comment>
    <comment ref="C33" authorId="3" shapeId="0" xr:uid="{9DD88C48-2401-48E2-BFEC-1DA95EAB5356}">
      <text>
        <r>
          <rPr>
            <sz val="9"/>
            <color indexed="81"/>
            <rFont val="Tahoma"/>
            <family val="2"/>
          </rPr>
          <t>Este dato aparecerá  luego de que en la atención registrada en</t>
        </r>
        <r>
          <rPr>
            <b/>
            <sz val="9"/>
            <color indexed="81"/>
            <rFont val="Tahoma"/>
            <family val="2"/>
          </rPr>
          <t xml:space="preserve"> 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 </t>
        </r>
        <r>
          <rPr>
            <b/>
            <sz val="9"/>
            <color indexed="81"/>
            <rFont val="Tahoma"/>
            <family val="2"/>
          </rPr>
          <t xml:space="preserve">Presion Arterial (MnHg) </t>
        </r>
        <r>
          <rPr>
            <sz val="9"/>
            <color indexed="81"/>
            <rFont val="Tahoma"/>
            <family val="2"/>
          </rPr>
          <t xml:space="preserve">tenga valores </t>
        </r>
        <r>
          <rPr>
            <b/>
            <sz val="9"/>
            <color indexed="81"/>
            <rFont val="Tahoma"/>
            <family val="2"/>
          </rPr>
          <t xml:space="preserve">menor a 140/90 MmHg.
</t>
        </r>
        <r>
          <rPr>
            <sz val="9"/>
            <color indexed="81"/>
            <rFont val="Tahoma"/>
            <family val="2"/>
          </rPr>
          <t xml:space="preserve">Y
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
</t>
        </r>
      </text>
    </comment>
    <comment ref="C34" authorId="3" shapeId="0" xr:uid="{75126C97-13E0-4EF0-A1FA-D2044C135AA5}">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 </t>
        </r>
        <r>
          <rPr>
            <b/>
            <sz val="9"/>
            <color indexed="81"/>
            <rFont val="Tahoma"/>
            <family val="2"/>
          </rPr>
          <t>Presion Arterial (MnHg)</t>
        </r>
        <r>
          <rPr>
            <sz val="9"/>
            <color indexed="81"/>
            <rFont val="Tahoma"/>
            <family val="2"/>
          </rPr>
          <t xml:space="preserve"> tenga valores </t>
        </r>
        <r>
          <rPr>
            <b/>
            <sz val="9"/>
            <color indexed="81"/>
            <rFont val="Tahoma"/>
            <family val="2"/>
          </rPr>
          <t>menor a 150/90 MmHg.</t>
        </r>
        <r>
          <rPr>
            <sz val="9"/>
            <color indexed="81"/>
            <rFont val="Tahoma"/>
            <family val="2"/>
          </rPr>
          <t xml:space="preserve">
Y
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t>
        </r>
      </text>
    </comment>
    <comment ref="C35" authorId="2" shapeId="0" xr:uid="{B1EB8BAC-31CD-49F5-B965-2B97B7BFA5FE}">
      <text>
        <r>
          <rPr>
            <sz val="9"/>
            <color indexed="81"/>
            <rFont val="Tahoma"/>
            <family val="2"/>
          </rPr>
          <t>Este dato aparecerá  luego de que en la atención registrada en</t>
        </r>
        <r>
          <rPr>
            <b/>
            <sz val="9"/>
            <color indexed="81"/>
            <rFont val="Tahoma"/>
            <family val="2"/>
          </rPr>
          <t xml:space="preserve"> Módulo de Box/Pacientes citados </t>
        </r>
        <r>
          <rPr>
            <sz val="9"/>
            <color indexed="81"/>
            <rFont val="Tahoma"/>
            <family val="2"/>
          </rPr>
          <t>ó</t>
        </r>
        <r>
          <rPr>
            <b/>
            <sz val="9"/>
            <color indexed="81"/>
            <rFont val="Tahoma"/>
            <family val="2"/>
          </rPr>
          <t xml:space="preserve"> Módulo Box/Agregar documento a una atención; </t>
        </r>
        <r>
          <rPr>
            <sz val="9"/>
            <color indexed="81"/>
            <rFont val="Tahoma"/>
            <family val="2"/>
          </rPr>
          <t>se registre el</t>
        </r>
        <r>
          <rPr>
            <b/>
            <sz val="9"/>
            <color indexed="81"/>
            <rFont val="Tahoma"/>
            <family val="2"/>
          </rPr>
          <t xml:space="preserve"> Formulario Clínico: "Nuevo Control Cardiovascular";</t>
        </r>
        <r>
          <rPr>
            <sz val="9"/>
            <color indexed="81"/>
            <rFont val="Tahoma"/>
            <family val="2"/>
          </rPr>
          <t xml:space="preserve"> en el campo:</t>
        </r>
        <r>
          <rPr>
            <b/>
            <sz val="9"/>
            <color indexed="81"/>
            <rFont val="Tahoma"/>
            <family val="2"/>
          </rPr>
          <t xml:space="preserve">
 - Es DM2 valor SI
 - Campo Estado valor Ingreso o Seguimiento
</t>
        </r>
        <r>
          <rPr>
            <sz val="9"/>
            <color indexed="81"/>
            <rFont val="Tahoma"/>
            <family val="2"/>
          </rPr>
          <t>(el registro haya sido realizado hasta un plazo maximo de 1 año hacia atrás desde la fecha de corte)
Además en campo</t>
        </r>
        <r>
          <rPr>
            <b/>
            <sz val="9"/>
            <color indexed="81"/>
            <rFont val="Tahoma"/>
            <family val="2"/>
          </rPr>
          <t xml:space="preserve"> Hemoglobina Glicosilada (Hba1c)</t>
        </r>
        <r>
          <rPr>
            <sz val="9"/>
            <color indexed="81"/>
            <rFont val="Tahoma"/>
            <family val="2"/>
          </rPr>
          <t xml:space="preserve"> tenga valores </t>
        </r>
        <r>
          <rPr>
            <b/>
            <sz val="9"/>
            <color indexed="81"/>
            <rFont val="Tahoma"/>
            <family val="2"/>
          </rPr>
          <t xml:space="preserve">menores al 7%
</t>
        </r>
        <r>
          <rPr>
            <sz val="9"/>
            <color indexed="81"/>
            <rFont val="Tahoma"/>
            <family val="2"/>
          </rPr>
          <t xml:space="preserve">Y
En campo </t>
        </r>
        <r>
          <rPr>
            <b/>
            <sz val="9"/>
            <color indexed="81"/>
            <rFont val="Tahoma"/>
            <family val="2"/>
          </rPr>
          <t>"Fecha Próximo Control"</t>
        </r>
        <r>
          <rPr>
            <sz val="9"/>
            <color indexed="81"/>
            <rFont val="Tahoma"/>
            <family val="2"/>
          </rPr>
          <t xml:space="preserve"> tenga un valor superior o igual a la Fecha de corte menos 11 meses y 29 dias. 
</t>
        </r>
        <r>
          <rPr>
            <b/>
            <sz val="9"/>
            <color indexed="81"/>
            <rFont val="Tahoma"/>
            <family val="2"/>
          </rPr>
          <t xml:space="preserve">
*</t>
        </r>
        <r>
          <rPr>
            <sz val="9"/>
            <color indexed="81"/>
            <rFont val="Tahoma"/>
            <family val="2"/>
          </rPr>
          <t>Formularios Clínicos tambien se pueden agregar desde Modulo Box/Agregar documentos a una atencion</t>
        </r>
        <r>
          <rPr>
            <b/>
            <sz val="9"/>
            <color indexed="81"/>
            <rFont val="Tahoma"/>
            <family val="2"/>
          </rPr>
          <t xml:space="preserve">*
</t>
        </r>
      </text>
    </comment>
    <comment ref="C36" authorId="2" shapeId="0" xr:uid="{1E9A91D3-A007-4807-846A-89774FD24246}">
      <text>
        <r>
          <rPr>
            <sz val="9"/>
            <color indexed="81"/>
            <rFont val="Tahoma"/>
            <family val="2"/>
          </rPr>
          <t xml:space="preserve">Este dato aparecerá  luego de que en la atención registrada en </t>
        </r>
        <r>
          <rPr>
            <b/>
            <sz val="9"/>
            <color indexed="81"/>
            <rFont val="Tahoma"/>
            <family val="2"/>
          </rPr>
          <t>Módulo de</t>
        </r>
        <r>
          <rPr>
            <sz val="9"/>
            <color indexed="81"/>
            <rFont val="Tahoma"/>
            <family val="2"/>
          </rPr>
          <t xml:space="preserve"> </t>
        </r>
        <r>
          <rPr>
            <b/>
            <sz val="9"/>
            <color indexed="81"/>
            <rFont val="Tahoma"/>
            <family val="2"/>
          </rPr>
          <t xml:space="preserve">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 </t>
        </r>
        <r>
          <rPr>
            <b/>
            <sz val="9"/>
            <color indexed="81"/>
            <rFont val="Tahoma"/>
            <family val="2"/>
          </rPr>
          <t xml:space="preserve">Hemoglobina Glicosilada (Hba1c) </t>
        </r>
        <r>
          <rPr>
            <sz val="9"/>
            <color indexed="81"/>
            <rFont val="Tahoma"/>
            <family val="2"/>
          </rPr>
          <t xml:space="preserve">tenga valores </t>
        </r>
        <r>
          <rPr>
            <b/>
            <sz val="9"/>
            <color indexed="81"/>
            <rFont val="Tahoma"/>
            <family val="2"/>
          </rPr>
          <t xml:space="preserve">menores al 8%.
</t>
        </r>
        <r>
          <rPr>
            <sz val="9"/>
            <color indexed="81"/>
            <rFont val="Tahoma"/>
            <family val="2"/>
          </rPr>
          <t xml:space="preserve">Y
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t>
        </r>
      </text>
    </comment>
    <comment ref="C37" authorId="2" shapeId="0" xr:uid="{4C2A8020-FACF-4DB9-B631-7536B9E10E43}">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 </t>
        </r>
        <r>
          <rPr>
            <b/>
            <sz val="9"/>
            <color indexed="81"/>
            <rFont val="Tahoma"/>
            <family val="2"/>
          </rPr>
          <t xml:space="preserve">Hemoglobina Glicosilada (Hba1c) </t>
        </r>
        <r>
          <rPr>
            <sz val="9"/>
            <color indexed="81"/>
            <rFont val="Tahoma"/>
            <family val="2"/>
          </rPr>
          <t xml:space="preserve">tenga valores </t>
        </r>
        <r>
          <rPr>
            <b/>
            <sz val="9"/>
            <color indexed="81"/>
            <rFont val="Tahoma"/>
            <family val="2"/>
          </rPr>
          <t xml:space="preserve">menores al 7% ; </t>
        </r>
        <r>
          <rPr>
            <sz val="9"/>
            <color indexed="81"/>
            <rFont val="Tahoma"/>
            <family val="2"/>
          </rPr>
          <t xml:space="preserve">en campo </t>
        </r>
        <r>
          <rPr>
            <b/>
            <sz val="9"/>
            <color indexed="81"/>
            <rFont val="Tahoma"/>
            <family val="2"/>
          </rPr>
          <t>Colesterol LDL</t>
        </r>
        <r>
          <rPr>
            <sz val="9"/>
            <color indexed="81"/>
            <rFont val="Tahoma"/>
            <family val="2"/>
          </rPr>
          <t xml:space="preserve"> </t>
        </r>
        <r>
          <rPr>
            <b/>
            <sz val="9"/>
            <color indexed="81"/>
            <rFont val="Tahoma"/>
            <family val="2"/>
          </rPr>
          <t>(mg/dl)</t>
        </r>
        <r>
          <rPr>
            <sz val="9"/>
            <color indexed="81"/>
            <rFont val="Tahoma"/>
            <family val="2"/>
          </rPr>
          <t xml:space="preserve"> tenga valor </t>
        </r>
        <r>
          <rPr>
            <b/>
            <sz val="9"/>
            <color indexed="81"/>
            <rFont val="Tahoma"/>
            <family val="2"/>
          </rPr>
          <t xml:space="preserve">&lt; 100 mg/dL; </t>
        </r>
        <r>
          <rPr>
            <sz val="9"/>
            <color indexed="81"/>
            <rFont val="Tahoma"/>
            <family val="2"/>
          </rPr>
          <t xml:space="preserve">en campo </t>
        </r>
        <r>
          <rPr>
            <b/>
            <sz val="9"/>
            <color indexed="81"/>
            <rFont val="Tahoma"/>
            <family val="2"/>
          </rPr>
          <t>Presión Arterial (MmHg)</t>
        </r>
        <r>
          <rPr>
            <sz val="9"/>
            <color indexed="81"/>
            <rFont val="Tahoma"/>
            <family val="2"/>
          </rPr>
          <t xml:space="preserve"> tenga valores </t>
        </r>
        <r>
          <rPr>
            <b/>
            <sz val="9"/>
            <color indexed="81"/>
            <rFont val="Tahoma"/>
            <family val="2"/>
          </rPr>
          <t>menores a 140/90 MmHg.</t>
        </r>
        <r>
          <rPr>
            <sz val="9"/>
            <color indexed="81"/>
            <rFont val="Tahoma"/>
            <family val="2"/>
          </rPr>
          <t xml:space="preserve"> 
Y
En campo</t>
        </r>
        <r>
          <rPr>
            <b/>
            <sz val="9"/>
            <color indexed="81"/>
            <rFont val="Tahoma"/>
            <family val="2"/>
          </rPr>
          <t xml:space="preserve"> "Fecha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
</t>
        </r>
      </text>
    </comment>
    <comment ref="C38" authorId="2" shapeId="0" xr:uid="{83EB7694-3268-4B3B-B3F4-DF0F7712A286}">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el</t>
        </r>
        <r>
          <rPr>
            <b/>
            <sz val="9"/>
            <color indexed="81"/>
            <rFont val="Tahoma"/>
            <family val="2"/>
          </rPr>
          <t xml:space="preserve"> Formulario Clínico: "Nuevo Control Cardiovascular"</t>
        </r>
        <r>
          <rPr>
            <sz val="9"/>
            <color indexed="81"/>
            <rFont val="Tahoma"/>
            <family val="2"/>
          </rPr>
          <t xml:space="preserve">; en el campo:
 - Es </t>
        </r>
        <r>
          <rPr>
            <b/>
            <sz val="9"/>
            <color indexed="81"/>
            <rFont val="Tahoma"/>
            <family val="2"/>
          </rPr>
          <t xml:space="preserve">DM2 </t>
        </r>
        <r>
          <rPr>
            <sz val="9"/>
            <color indexed="81"/>
            <rFont val="Tahoma"/>
            <family val="2"/>
          </rPr>
          <t xml:space="preserve">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 </t>
        </r>
        <r>
          <rPr>
            <b/>
            <sz val="9"/>
            <color indexed="81"/>
            <rFont val="Tahoma"/>
            <family val="2"/>
          </rPr>
          <t>Riesgo Cardiovascular</t>
        </r>
        <r>
          <rPr>
            <sz val="9"/>
            <color indexed="81"/>
            <rFont val="Tahoma"/>
            <family val="2"/>
          </rPr>
          <t xml:space="preserve"> o </t>
        </r>
        <r>
          <rPr>
            <b/>
            <sz val="9"/>
            <color indexed="81"/>
            <rFont val="Tahoma"/>
            <family val="2"/>
          </rPr>
          <t>Riesgo Cardiovascular por Framingham</t>
        </r>
        <r>
          <rPr>
            <sz val="9"/>
            <color indexed="81"/>
            <rFont val="Tahoma"/>
            <family val="2"/>
          </rPr>
          <t xml:space="preserve"> tenga el valor </t>
        </r>
        <r>
          <rPr>
            <b/>
            <sz val="9"/>
            <color indexed="81"/>
            <rFont val="Tahoma"/>
            <family val="2"/>
          </rPr>
          <t>Alto</t>
        </r>
        <r>
          <rPr>
            <sz val="9"/>
            <color indexed="81"/>
            <rFont val="Tahoma"/>
            <family val="2"/>
          </rPr>
          <t xml:space="preserve"> y en campo </t>
        </r>
        <r>
          <rPr>
            <b/>
            <sz val="9"/>
            <color indexed="81"/>
            <rFont val="Tahoma"/>
            <family val="2"/>
          </rPr>
          <t>Colesterol LDL</t>
        </r>
        <r>
          <rPr>
            <sz val="9"/>
            <color indexed="81"/>
            <rFont val="Tahoma"/>
            <family val="2"/>
          </rPr>
          <t xml:space="preserve"> </t>
        </r>
        <r>
          <rPr>
            <b/>
            <sz val="9"/>
            <color indexed="81"/>
            <rFont val="Tahoma"/>
            <family val="2"/>
          </rPr>
          <t>(mg/dl)</t>
        </r>
        <r>
          <rPr>
            <sz val="9"/>
            <color indexed="81"/>
            <rFont val="Tahoma"/>
            <family val="2"/>
          </rPr>
          <t xml:space="preserve"> tenga un valor </t>
        </r>
        <r>
          <rPr>
            <b/>
            <sz val="9"/>
            <color indexed="81"/>
            <rFont val="Tahoma"/>
            <family val="2"/>
          </rPr>
          <t>&lt; 100 mg/dL</t>
        </r>
        <r>
          <rPr>
            <sz val="9"/>
            <color indexed="81"/>
            <rFont val="Tahoma"/>
            <family val="2"/>
          </rPr>
          <t xml:space="preserve">  
Y
En campo</t>
        </r>
        <r>
          <rPr>
            <b/>
            <sz val="9"/>
            <color indexed="81"/>
            <rFont val="Tahoma"/>
            <family val="2"/>
          </rPr>
          <t xml:space="preserve"> "Fecha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t>
        </r>
        <r>
          <rPr>
            <b/>
            <sz val="9"/>
            <color indexed="81"/>
            <rFont val="Tahoma"/>
            <family val="2"/>
          </rPr>
          <t xml:space="preserve">
</t>
        </r>
      </text>
    </comment>
    <comment ref="C39" authorId="2" shapeId="0" xr:uid="{24DFD99E-4DCD-4096-8770-622E7924DB2F}">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Dislipidémico</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y/ó
en campo </t>
        </r>
        <r>
          <rPr>
            <b/>
            <sz val="9"/>
            <color indexed="81"/>
            <rFont val="Tahoma"/>
            <family val="2"/>
          </rPr>
          <t>¿Tiene Antecedentes de Tabaquismo?</t>
        </r>
        <r>
          <rPr>
            <sz val="9"/>
            <color indexed="81"/>
            <rFont val="Tahoma"/>
            <family val="2"/>
          </rPr>
          <t xml:space="preserve"> el valor </t>
        </r>
        <r>
          <rPr>
            <b/>
            <sz val="9"/>
            <color indexed="81"/>
            <rFont val="Tahoma"/>
            <family val="2"/>
          </rPr>
          <t>SI</t>
        </r>
        <r>
          <rPr>
            <sz val="9"/>
            <color indexed="81"/>
            <rFont val="Tahoma"/>
            <family val="2"/>
          </rPr>
          <t xml:space="preserve">;  en campo </t>
        </r>
        <r>
          <rPr>
            <b/>
            <sz val="9"/>
            <color indexed="81"/>
            <rFont val="Tahoma"/>
            <family val="2"/>
          </rPr>
          <t>Estado</t>
        </r>
        <r>
          <rPr>
            <sz val="9"/>
            <color indexed="81"/>
            <rFont val="Tahoma"/>
            <family val="2"/>
          </rPr>
          <t xml:space="preserve"> el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 </t>
        </r>
        <r>
          <rPr>
            <b/>
            <sz val="9"/>
            <color indexed="81"/>
            <rFont val="Tahoma"/>
            <family val="2"/>
          </rPr>
          <t xml:space="preserve">(Se contabilizará solo en personas mayores o igual a 55 años) </t>
        </r>
        <r>
          <rPr>
            <sz val="9"/>
            <color indexed="81"/>
            <rFont val="Tahoma"/>
            <family val="2"/>
          </rPr>
          <t xml:space="preserve">
y/ó
 - Es</t>
        </r>
        <r>
          <rPr>
            <b/>
            <sz val="9"/>
            <color indexed="81"/>
            <rFont val="Tahoma"/>
            <family val="2"/>
          </rPr>
          <t xml:space="preserve"> ¿Tiene Antecedentes Enf. Cardiovascular Aterosclerótica?</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además seleccionado el campo</t>
        </r>
        <r>
          <rPr>
            <b/>
            <sz val="9"/>
            <color indexed="81"/>
            <rFont val="Tahoma"/>
            <family val="2"/>
          </rPr>
          <t xml:space="preserve"> ¿Ha presentado IAM?</t>
        </r>
        <r>
          <rPr>
            <sz val="9"/>
            <color indexed="81"/>
            <rFont val="Tahoma"/>
            <family val="2"/>
          </rPr>
          <t xml:space="preserve"> el valor </t>
        </r>
        <r>
          <rPr>
            <b/>
            <sz val="9"/>
            <color indexed="81"/>
            <rFont val="Tahoma"/>
            <family val="2"/>
          </rPr>
          <t>SI</t>
        </r>
        <r>
          <rPr>
            <sz val="9"/>
            <color indexed="81"/>
            <rFont val="Tahoma"/>
            <family val="2"/>
          </rPr>
          <t xml:space="preserve"> 
ó el campo</t>
        </r>
        <r>
          <rPr>
            <b/>
            <sz val="9"/>
            <color indexed="81"/>
            <rFont val="Tahoma"/>
            <family val="2"/>
          </rPr>
          <t xml:space="preserve"> ¿Ha presentado AVE?</t>
        </r>
        <r>
          <rPr>
            <sz val="9"/>
            <color indexed="81"/>
            <rFont val="Tahoma"/>
            <family val="2"/>
          </rPr>
          <t xml:space="preserve"> el valor </t>
        </r>
        <r>
          <rPr>
            <b/>
            <sz val="9"/>
            <color indexed="81"/>
            <rFont val="Tahoma"/>
            <family val="2"/>
          </rPr>
          <t>SI</t>
        </r>
        <r>
          <rPr>
            <sz val="9"/>
            <color indexed="81"/>
            <rFont val="Tahoma"/>
            <family val="2"/>
          </rPr>
          <t xml:space="preserve"> 
, </t>
        </r>
        <r>
          <rPr>
            <b/>
            <sz val="9"/>
            <color indexed="81"/>
            <rFont val="Tahoma"/>
            <family val="2"/>
          </rPr>
          <t>además</t>
        </r>
        <r>
          <rPr>
            <sz val="9"/>
            <color indexed="81"/>
            <rFont val="Tahoma"/>
            <family val="2"/>
          </rPr>
          <t xml:space="preserve"> en campo </t>
        </r>
        <r>
          <rPr>
            <b/>
            <sz val="9"/>
            <color indexed="81"/>
            <rFont val="Tahoma"/>
            <family val="2"/>
          </rPr>
          <t xml:space="preserve">En Tratamiento Farmacologico </t>
        </r>
        <r>
          <rPr>
            <sz val="9"/>
            <color indexed="81"/>
            <rFont val="Tahoma"/>
            <family val="2"/>
          </rPr>
          <t xml:space="preserve">tenga el valor </t>
        </r>
        <r>
          <rPr>
            <b/>
            <sz val="9"/>
            <color indexed="81"/>
            <rFont val="Tahoma"/>
            <family val="2"/>
          </rPr>
          <t xml:space="preserve">Ácido Acetilsalicilico ó Otro Antiagregante Plaquetario
</t>
        </r>
        <r>
          <rPr>
            <sz val="9"/>
            <color indexed="81"/>
            <rFont val="Tahoma"/>
            <family val="2"/>
          </rPr>
          <t>Y
En campo</t>
        </r>
        <r>
          <rPr>
            <b/>
            <sz val="9"/>
            <color indexed="81"/>
            <rFont val="Tahoma"/>
            <family val="2"/>
          </rPr>
          <t xml:space="preserve"> "Fecha Próximo Control" </t>
        </r>
        <r>
          <rPr>
            <sz val="9"/>
            <color indexed="81"/>
            <rFont val="Tahoma"/>
            <family val="2"/>
          </rPr>
          <t xml:space="preserve">tenga un valor superior o igual a la Fecha de corte menos 11 meses y 29 dias.
</t>
        </r>
        <r>
          <rPr>
            <b/>
            <sz val="9"/>
            <color indexed="81"/>
            <rFont val="Tahoma"/>
            <family val="2"/>
          </rPr>
          <t xml:space="preserve">
</t>
        </r>
        <r>
          <rPr>
            <sz val="9"/>
            <color indexed="81"/>
            <rFont val="Tahoma"/>
            <family val="2"/>
          </rPr>
          <t xml:space="preserve">*Formularios Clínicos tambien se pueden agregar desde Modulo Box/Agregar documentos a una atencion*
</t>
        </r>
      </text>
    </comment>
    <comment ref="C40" authorId="2" shapeId="0" xr:uid="{D0DC5010-C7B7-4018-8CC3-428DE29052B5}">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Dislipidémico</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y/ó
en campo</t>
        </r>
        <r>
          <rPr>
            <b/>
            <sz val="9"/>
            <color indexed="81"/>
            <rFont val="Tahoma"/>
            <family val="2"/>
          </rPr>
          <t xml:space="preserve"> ¿Tiene Antecedentes de Tabaquismo?</t>
        </r>
        <r>
          <rPr>
            <sz val="9"/>
            <color indexed="81"/>
            <rFont val="Tahoma"/>
            <family val="2"/>
          </rPr>
          <t xml:space="preserve"> el valor </t>
        </r>
        <r>
          <rPr>
            <b/>
            <sz val="9"/>
            <color indexed="81"/>
            <rFont val="Tahoma"/>
            <family val="2"/>
          </rPr>
          <t>SI;</t>
        </r>
        <r>
          <rPr>
            <sz val="9"/>
            <color indexed="81"/>
            <rFont val="Tahoma"/>
            <family val="2"/>
          </rPr>
          <t xml:space="preserve">  en campo </t>
        </r>
        <r>
          <rPr>
            <b/>
            <sz val="9"/>
            <color indexed="81"/>
            <rFont val="Tahoma"/>
            <family val="2"/>
          </rPr>
          <t>Estado</t>
        </r>
        <r>
          <rPr>
            <sz val="9"/>
            <color indexed="81"/>
            <rFont val="Tahoma"/>
            <family val="2"/>
          </rPr>
          <t xml:space="preserve"> el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 </t>
        </r>
        <r>
          <rPr>
            <b/>
            <sz val="9"/>
            <color indexed="81"/>
            <rFont val="Tahoma"/>
            <family val="2"/>
          </rPr>
          <t xml:space="preserve">(Se contabilizará solo en personas mayores o igual a 55 años) </t>
        </r>
        <r>
          <rPr>
            <sz val="9"/>
            <color indexed="81"/>
            <rFont val="Tahoma"/>
            <family val="2"/>
          </rPr>
          <t xml:space="preserve">
y/ó
 - Es </t>
        </r>
        <r>
          <rPr>
            <b/>
            <sz val="9"/>
            <color indexed="81"/>
            <rFont val="Tahoma"/>
            <family val="2"/>
          </rPr>
          <t xml:space="preserve">¿Tiene Antecedentes Enf. Cardiovascular Aterosclerótica? </t>
        </r>
        <r>
          <rPr>
            <sz val="9"/>
            <color indexed="81"/>
            <rFont val="Tahoma"/>
            <family val="2"/>
          </rPr>
          <t xml:space="preserve">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además seleccionado el campo </t>
        </r>
        <r>
          <rPr>
            <b/>
            <sz val="9"/>
            <color indexed="81"/>
            <rFont val="Tahoma"/>
            <family val="2"/>
          </rPr>
          <t>¿Ha presentado IAM?</t>
        </r>
        <r>
          <rPr>
            <sz val="9"/>
            <color indexed="81"/>
            <rFont val="Tahoma"/>
            <family val="2"/>
          </rPr>
          <t xml:space="preserve"> el valor </t>
        </r>
        <r>
          <rPr>
            <b/>
            <sz val="9"/>
            <color indexed="81"/>
            <rFont val="Tahoma"/>
            <family val="2"/>
          </rPr>
          <t>SI</t>
        </r>
        <r>
          <rPr>
            <sz val="9"/>
            <color indexed="81"/>
            <rFont val="Tahoma"/>
            <family val="2"/>
          </rPr>
          <t xml:space="preserve"> 
ó el campo </t>
        </r>
        <r>
          <rPr>
            <b/>
            <sz val="9"/>
            <color indexed="81"/>
            <rFont val="Tahoma"/>
            <family val="2"/>
          </rPr>
          <t xml:space="preserve">¿Ha presentado AVE? </t>
        </r>
        <r>
          <rPr>
            <sz val="9"/>
            <color indexed="81"/>
            <rFont val="Tahoma"/>
            <family val="2"/>
          </rPr>
          <t xml:space="preserve">el valor </t>
        </r>
        <r>
          <rPr>
            <b/>
            <sz val="9"/>
            <color indexed="81"/>
            <rFont val="Tahoma"/>
            <family val="2"/>
          </rPr>
          <t>SI</t>
        </r>
        <r>
          <rPr>
            <sz val="9"/>
            <color indexed="81"/>
            <rFont val="Tahoma"/>
            <family val="2"/>
          </rPr>
          <t xml:space="preserve"> 
Además, </t>
        </r>
        <r>
          <rPr>
            <sz val="9"/>
            <color indexed="81"/>
            <rFont val="Tahoma"/>
            <family val="2"/>
          </rPr>
          <t xml:space="preserve"> en campo </t>
        </r>
        <r>
          <rPr>
            <b/>
            <sz val="9"/>
            <color indexed="81"/>
            <rFont val="Tahoma"/>
            <family val="2"/>
          </rPr>
          <t>¿Ha presentado IAM?</t>
        </r>
        <r>
          <rPr>
            <sz val="9"/>
            <color indexed="81"/>
            <rFont val="Tahoma"/>
            <family val="2"/>
          </rPr>
          <t xml:space="preserve"> tenga el valor </t>
        </r>
        <r>
          <rPr>
            <b/>
            <sz val="9"/>
            <color indexed="81"/>
            <rFont val="Tahoma"/>
            <family val="2"/>
          </rPr>
          <t>SI</t>
        </r>
        <r>
          <rPr>
            <sz val="9"/>
            <color indexed="81"/>
            <rFont val="Tahoma"/>
            <family val="2"/>
          </rPr>
          <t xml:space="preserve">, y en campo </t>
        </r>
        <r>
          <rPr>
            <b/>
            <sz val="9"/>
            <color indexed="81"/>
            <rFont val="Tahoma"/>
            <family val="2"/>
          </rPr>
          <t xml:space="preserve">En Tratamiento Farmacologico </t>
        </r>
        <r>
          <rPr>
            <sz val="9"/>
            <color indexed="81"/>
            <rFont val="Tahoma"/>
            <family val="2"/>
          </rPr>
          <t xml:space="preserve">tenga el valor </t>
        </r>
        <r>
          <rPr>
            <b/>
            <sz val="9"/>
            <color indexed="81"/>
            <rFont val="Tahoma"/>
            <family val="2"/>
          </rPr>
          <t>Estatinas</t>
        </r>
        <r>
          <rPr>
            <sz val="9"/>
            <color indexed="81"/>
            <rFont val="Tahoma"/>
            <family val="2"/>
          </rPr>
          <t xml:space="preserve">
Y
En campo</t>
        </r>
        <r>
          <rPr>
            <b/>
            <sz val="9"/>
            <color indexed="81"/>
            <rFont val="Tahoma"/>
            <family val="2"/>
          </rPr>
          <t xml:space="preserve"> "Fecha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
</t>
        </r>
      </text>
    </comment>
    <comment ref="C45" authorId="0" shapeId="0" xr:uid="{F87F1226-E10B-4D2B-9464-B8D6E47B8C34}">
      <text>
        <r>
          <rPr>
            <sz val="9"/>
            <color indexed="81"/>
            <rFont val="Tahoma"/>
            <family val="2"/>
          </rPr>
          <t xml:space="preserve">Total de usuarios Diabeticos que tenga una o más variables de la sección.
</t>
        </r>
      </text>
    </comment>
    <comment ref="C46" authorId="2" shapeId="0" xr:uid="{06224405-07B8-40B9-8246-EA4200E8D5FB}">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t>
        </r>
        <r>
          <rPr>
            <sz val="9"/>
            <color indexed="81"/>
            <rFont val="Tahoma"/>
            <family val="2"/>
          </rPr>
          <t xml:space="preserve"> </t>
        </r>
        <r>
          <rPr>
            <b/>
            <sz val="9"/>
            <color indexed="81"/>
            <rFont val="Tahoma"/>
            <family val="2"/>
          </rPr>
          <t>Box/Agregar documento a una atención</t>
        </r>
        <r>
          <rPr>
            <sz val="9"/>
            <color indexed="81"/>
            <rFont val="Tahoma"/>
            <family val="2"/>
          </rPr>
          <t>; se registre el</t>
        </r>
        <r>
          <rPr>
            <b/>
            <sz val="9"/>
            <color indexed="81"/>
            <rFont val="Tahoma"/>
            <family val="2"/>
          </rPr>
          <t xml:space="preserve"> Formulario Clínico: "Nuevo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t>
        </r>
        <r>
          <rPr>
            <b/>
            <sz val="9"/>
            <color indexed="81"/>
            <rFont val="Tahoma"/>
            <family val="2"/>
          </rPr>
          <t xml:space="preserve"> 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Ademas en campo</t>
        </r>
        <r>
          <rPr>
            <b/>
            <sz val="9"/>
            <color indexed="81"/>
            <rFont val="Tahoma"/>
            <family val="2"/>
          </rPr>
          <t xml:space="preserve"> RAC Relación Albumina/Creatinina</t>
        </r>
        <r>
          <rPr>
            <sz val="9"/>
            <color indexed="81"/>
            <rFont val="Tahoma"/>
            <family val="2"/>
          </rPr>
          <t xml:space="preserve"> tenga un </t>
        </r>
        <r>
          <rPr>
            <u/>
            <sz val="9"/>
            <color indexed="81"/>
            <rFont val="Tahoma"/>
            <family val="2"/>
          </rPr>
          <t>valor ingresado en el último año.</t>
        </r>
        <r>
          <rPr>
            <sz val="9"/>
            <color indexed="81"/>
            <rFont val="Tahoma"/>
            <family val="2"/>
          </rPr>
          <t xml:space="preserve">
Y
En campo</t>
        </r>
        <r>
          <rPr>
            <b/>
            <sz val="9"/>
            <color indexed="81"/>
            <rFont val="Tahoma"/>
            <family val="2"/>
          </rPr>
          <t xml:space="preserve"> "Fecha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
</t>
        </r>
      </text>
    </comment>
    <comment ref="C47" authorId="2" shapeId="0" xr:uid="{F15E0D92-292C-469F-B377-6F90C9DA1841}">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t>
        </r>
        <r>
          <rPr>
            <b/>
            <sz val="9"/>
            <color indexed="81"/>
            <rFont val="Tahoma"/>
            <family val="2"/>
          </rPr>
          <t xml:space="preserve"> 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Y
En campos  </t>
        </r>
        <r>
          <rPr>
            <b/>
            <sz val="9"/>
            <color indexed="81"/>
            <rFont val="Tahoma"/>
            <family val="2"/>
          </rPr>
          <t>"Fecha Próximo Control"</t>
        </r>
        <r>
          <rPr>
            <sz val="9"/>
            <color indexed="81"/>
            <rFont val="Tahoma"/>
            <family val="2"/>
          </rPr>
          <t xml:space="preserve">  y   "</t>
        </r>
        <r>
          <rPr>
            <b/>
            <sz val="9"/>
            <color indexed="81"/>
            <rFont val="Tahoma"/>
            <family val="2"/>
          </rPr>
          <t>VFG MDRD-4" o "VFG MDRD - 4 variables IDMS con calibracion"</t>
        </r>
        <r>
          <rPr>
            <sz val="9"/>
            <color indexed="81"/>
            <rFont val="Tahoma"/>
            <family val="2"/>
          </rPr>
          <t xml:space="preserve"> tengan un valor</t>
        </r>
        <r>
          <rPr>
            <u/>
            <sz val="9"/>
            <color indexed="81"/>
            <rFont val="Tahoma"/>
            <family val="2"/>
          </rPr>
          <t xml:space="preserve"> superior o igual a la Fecha de corte menos 11 meses y 29 dias.
</t>
        </r>
        <r>
          <rPr>
            <sz val="9"/>
            <color indexed="81"/>
            <rFont val="Tahoma"/>
            <family val="2"/>
          </rPr>
          <t xml:space="preserve">
*Formularios Clínicos tambien se pueden agregar desde Modulo Box/Agregar documentos a una atencion*
</t>
        </r>
      </text>
    </comment>
    <comment ref="C48" authorId="2" shapeId="0" xr:uid="{69E3E2E8-6021-4323-B25E-923F58099F2F}">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Estado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campos </t>
        </r>
        <r>
          <rPr>
            <b/>
            <sz val="9"/>
            <color indexed="81"/>
            <rFont val="Tahoma"/>
            <family val="2"/>
          </rPr>
          <t>"Fecha Próximo Control" y Seccion Fondo de Ojo, campo "Fecha de Vigencia"</t>
        </r>
        <r>
          <rPr>
            <sz val="9"/>
            <color indexed="81"/>
            <rFont val="Tahoma"/>
            <family val="2"/>
          </rPr>
          <t xml:space="preserve"> tengan un valor</t>
        </r>
        <r>
          <rPr>
            <u/>
            <sz val="9"/>
            <color indexed="81"/>
            <rFont val="Tahoma"/>
            <family val="2"/>
          </rPr>
          <t xml:space="preserve"> superior o igual a la Fecha de corte menos 11 meses y 29 dias.</t>
        </r>
        <r>
          <rPr>
            <sz val="9"/>
            <color indexed="81"/>
            <rFont val="Tahoma"/>
            <family val="2"/>
          </rPr>
          <t xml:space="preserve">
*Formularios Clínicos tambien se pueden agregar desde Modulo Box/Agregar documentos a una atencion*
</t>
        </r>
      </text>
    </comment>
    <comment ref="C49" authorId="1" shapeId="0" xr:uid="{1261AC6B-7189-469D-9465-074BE514D329}">
      <text>
        <r>
          <rPr>
            <sz val="9"/>
            <color indexed="81"/>
            <rFont val="Tahoma"/>
            <family val="2"/>
          </rPr>
          <t xml:space="preserve">Este dato aparecerá  luego de que la atención registrada en </t>
        </r>
        <r>
          <rPr>
            <b/>
            <sz val="9"/>
            <color indexed="81"/>
            <rFont val="Tahoma"/>
            <family val="2"/>
          </rPr>
          <t xml:space="preserve">Módulo de Box/Pacientes citados o Módulo Atencion/Registro Atencion Individual 
</t>
        </r>
        <r>
          <rPr>
            <sz val="9"/>
            <color indexed="81"/>
            <rFont val="Tahoma"/>
            <family val="2"/>
          </rPr>
          <t xml:space="preserve">Estamento </t>
        </r>
        <r>
          <rPr>
            <b/>
            <sz val="9"/>
            <color indexed="81"/>
            <rFont val="Tahoma"/>
            <family val="2"/>
          </rPr>
          <t xml:space="preserve">Podólogo/a </t>
        </r>
        <r>
          <rPr>
            <sz val="9"/>
            <color indexed="81"/>
            <rFont val="Tahoma"/>
            <family val="2"/>
          </rPr>
          <t xml:space="preserve">registre la actividad:
-  </t>
        </r>
        <r>
          <rPr>
            <b/>
            <sz val="9"/>
            <color indexed="81"/>
            <rFont val="Tahoma"/>
            <family val="2"/>
          </rPr>
          <t xml:space="preserve">Atencion Podológica </t>
        </r>
        <r>
          <rPr>
            <sz val="9"/>
            <color indexed="81"/>
            <rFont val="Tahoma"/>
            <family val="2"/>
          </rPr>
          <t xml:space="preserve">
(Se contabilizara registro vigente realizado dentro de los ultimos 12 meses a la fecha de corte)
Y 
El usuario debe contar con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aplicado,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y
En campo </t>
        </r>
        <r>
          <rPr>
            <b/>
            <sz val="9"/>
            <color indexed="81"/>
            <rFont val="Tahoma"/>
            <family val="2"/>
          </rPr>
          <t>"Fecha Próximo Control"</t>
        </r>
        <r>
          <rPr>
            <sz val="9"/>
            <color indexed="81"/>
            <rFont val="Tahoma"/>
            <family val="2"/>
          </rPr>
          <t xml:space="preserve"> tenga un valor </t>
        </r>
        <r>
          <rPr>
            <u/>
            <sz val="9"/>
            <color indexed="81"/>
            <rFont val="Tahoma"/>
            <family val="2"/>
          </rPr>
          <t xml:space="preserve">superior o igual a la Fecha de corte menos 11 meses y 29 dias.
</t>
        </r>
        <r>
          <rPr>
            <sz val="9"/>
            <color indexed="81"/>
            <rFont val="Tahoma"/>
            <family val="2"/>
          </rPr>
          <t xml:space="preserve">
*Formularios Clínicos tambien se pueden agregar desde Modulo Box/Agregar documentos a una atencion*
</t>
        </r>
      </text>
    </comment>
    <comment ref="C50" authorId="2" shapeId="0" xr:uid="{B6262E06-2553-4414-B930-7FD9F5EC405D}">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xml:space="preserve">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campos</t>
        </r>
        <r>
          <rPr>
            <b/>
            <sz val="9"/>
            <color indexed="81"/>
            <rFont val="Tahoma"/>
            <family val="2"/>
          </rPr>
          <t xml:space="preserve"> "Fecha Próximo Control" </t>
        </r>
        <r>
          <rPr>
            <sz val="9"/>
            <color indexed="81"/>
            <rFont val="Tahoma"/>
            <family val="2"/>
          </rPr>
          <t xml:space="preserve">y en Seccion </t>
        </r>
        <r>
          <rPr>
            <b/>
            <sz val="9"/>
            <color indexed="81"/>
            <rFont val="Tahoma"/>
            <family val="2"/>
          </rPr>
          <t>Electrocardiograma</t>
        </r>
        <r>
          <rPr>
            <sz val="9"/>
            <color indexed="81"/>
            <rFont val="Tahoma"/>
            <family val="2"/>
          </rPr>
          <t xml:space="preserve"> en el campo </t>
        </r>
        <r>
          <rPr>
            <b/>
            <sz val="9"/>
            <color indexed="81"/>
            <rFont val="Tahoma"/>
            <family val="2"/>
          </rPr>
          <t>"Fecha Vigencia ECG"</t>
        </r>
        <r>
          <rPr>
            <sz val="9"/>
            <color indexed="81"/>
            <rFont val="Tahoma"/>
            <family val="2"/>
          </rPr>
          <t xml:space="preserve">  </t>
        </r>
        <r>
          <rPr>
            <b/>
            <sz val="9"/>
            <color indexed="81"/>
            <rFont val="Tahoma"/>
            <family val="2"/>
          </rPr>
          <t xml:space="preserve"> </t>
        </r>
        <r>
          <rPr>
            <sz val="9"/>
            <color indexed="81"/>
            <rFont val="Tahoma"/>
            <family val="2"/>
          </rPr>
          <t xml:space="preserve">tenga un valor </t>
        </r>
        <r>
          <rPr>
            <u/>
            <sz val="9"/>
            <color indexed="81"/>
            <rFont val="Tahoma"/>
            <family val="2"/>
          </rPr>
          <t>superior o igual a la Fecha de corte menos 11 meses y 29 dias</t>
        </r>
        <r>
          <rPr>
            <sz val="9"/>
            <color indexed="81"/>
            <rFont val="Tahoma"/>
            <family val="2"/>
          </rPr>
          <t xml:space="preserve">.
*Formularios Clínicos tambien se pueden agregar desde Modulo Box/Agregar documentos a una atencion*
</t>
        </r>
      </text>
    </comment>
    <comment ref="C51" authorId="2" shapeId="0" xr:uid="{0449ACCD-EA1A-4F9A-80A5-170AA86FCCF8}">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Seccion </t>
        </r>
        <r>
          <rPr>
            <b/>
            <sz val="9"/>
            <color indexed="81"/>
            <rFont val="Tahoma"/>
            <family val="2"/>
          </rPr>
          <t>Patologías Cronico</t>
        </r>
        <r>
          <rPr>
            <sz val="9"/>
            <color indexed="81"/>
            <rFont val="Tahoma"/>
            <family val="2"/>
          </rPr>
          <t>, en campo</t>
        </r>
        <r>
          <rPr>
            <b/>
            <sz val="9"/>
            <color indexed="81"/>
            <rFont val="Tahoma"/>
            <family val="2"/>
          </rPr>
          <t xml:space="preserve"> ¿Tratamiento de Insulina?</t>
        </r>
        <r>
          <rPr>
            <sz val="9"/>
            <color indexed="81"/>
            <rFont val="Tahoma"/>
            <family val="2"/>
          </rPr>
          <t xml:space="preserve"> tenga el valor </t>
        </r>
        <r>
          <rPr>
            <b/>
            <sz val="9"/>
            <color indexed="81"/>
            <rFont val="Tahoma"/>
            <family val="2"/>
          </rPr>
          <t>SI.</t>
        </r>
        <r>
          <rPr>
            <sz val="9"/>
            <color indexed="81"/>
            <rFont val="Tahoma"/>
            <family val="2"/>
          </rPr>
          <t xml:space="preserve"> (ingresada en el ultimo año) y 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
</t>
        </r>
        <r>
          <rPr>
            <b/>
            <sz val="9"/>
            <color indexed="81"/>
            <rFont val="Tahoma"/>
            <family val="2"/>
          </rPr>
          <t xml:space="preserve">
</t>
        </r>
      </text>
    </comment>
    <comment ref="C52" authorId="2" shapeId="0" xr:uid="{EFAA6352-E4C7-4C9C-94DB-4D737823B2AF}">
      <text>
        <r>
          <rPr>
            <sz val="9"/>
            <color indexed="81"/>
            <rFont val="Tahoma"/>
            <family val="2"/>
          </rPr>
          <t xml:space="preserve">Este dato aparecerá  luego de que en la atención registrada en </t>
        </r>
        <r>
          <rPr>
            <b/>
            <sz val="9"/>
            <color indexed="81"/>
            <rFont val="Tahoma"/>
            <family val="2"/>
          </rPr>
          <t>Módulo de Box/Pacientes citados ó Módulo Box/Agregar documento a una atención</t>
        </r>
        <r>
          <rPr>
            <sz val="9"/>
            <color indexed="81"/>
            <rFont val="Tahoma"/>
            <family val="2"/>
          </rPr>
          <t>; se registre el Formulario Clínico: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t>
        </r>
        <r>
          <rPr>
            <b/>
            <sz val="9"/>
            <color indexed="81"/>
            <rFont val="Tahoma"/>
            <family val="2"/>
          </rPr>
          <t>Seccion Patologías Cronico</t>
        </r>
        <r>
          <rPr>
            <sz val="9"/>
            <color indexed="81"/>
            <rFont val="Tahoma"/>
            <family val="2"/>
          </rPr>
          <t xml:space="preserve">, en campo </t>
        </r>
        <r>
          <rPr>
            <b/>
            <sz val="9"/>
            <color indexed="81"/>
            <rFont val="Tahoma"/>
            <family val="2"/>
          </rPr>
          <t>¿Tratamiento de Insulina?</t>
        </r>
        <r>
          <rPr>
            <sz val="9"/>
            <color indexed="81"/>
            <rFont val="Tahoma"/>
            <family val="2"/>
          </rPr>
          <t xml:space="preserve"> tenga el valor </t>
        </r>
        <r>
          <rPr>
            <b/>
            <sz val="9"/>
            <color indexed="81"/>
            <rFont val="Tahoma"/>
            <family val="2"/>
          </rPr>
          <t>SI</t>
        </r>
        <r>
          <rPr>
            <sz val="9"/>
            <color indexed="81"/>
            <rFont val="Tahoma"/>
            <family val="2"/>
          </rPr>
          <t xml:space="preserve">. (ingresada en el ultimo año)
Además, en </t>
        </r>
        <r>
          <rPr>
            <b/>
            <sz val="9"/>
            <color indexed="81"/>
            <rFont val="Tahoma"/>
            <family val="2"/>
          </rPr>
          <t>Seccion Examenes de Laboratorio</t>
        </r>
        <r>
          <rPr>
            <sz val="9"/>
            <color indexed="81"/>
            <rFont val="Tahoma"/>
            <family val="2"/>
          </rPr>
          <t xml:space="preserve">, en campo </t>
        </r>
        <r>
          <rPr>
            <b/>
            <sz val="9"/>
            <color indexed="81"/>
            <rFont val="Tahoma"/>
            <family val="2"/>
          </rPr>
          <t>Hemoglobina Glicosilada (HbA1c)</t>
        </r>
        <r>
          <rPr>
            <sz val="9"/>
            <color indexed="81"/>
            <rFont val="Tahoma"/>
            <family val="2"/>
          </rPr>
          <t xml:space="preserve"> tenga </t>
        </r>
        <r>
          <rPr>
            <b/>
            <sz val="9"/>
            <color indexed="81"/>
            <rFont val="Tahoma"/>
            <family val="2"/>
          </rPr>
          <t>un valor &lt; 7%</t>
        </r>
        <r>
          <rPr>
            <sz val="9"/>
            <color indexed="81"/>
            <rFont val="Tahoma"/>
            <family val="2"/>
          </rPr>
          <t xml:space="preserve"> en </t>
        </r>
        <r>
          <rPr>
            <b/>
            <sz val="9"/>
            <color indexed="81"/>
            <rFont val="Tahoma"/>
            <family val="2"/>
          </rPr>
          <t>menores de 80 años</t>
        </r>
        <r>
          <rPr>
            <sz val="9"/>
            <color indexed="81"/>
            <rFont val="Tahoma"/>
            <family val="2"/>
          </rPr>
          <t xml:space="preserve">
o en campo </t>
        </r>
        <r>
          <rPr>
            <b/>
            <sz val="9"/>
            <color indexed="81"/>
            <rFont val="Tahoma"/>
            <family val="2"/>
          </rPr>
          <t xml:space="preserve">Hemoglobina Glicosilada (HbA1c) </t>
        </r>
        <r>
          <rPr>
            <sz val="9"/>
            <color indexed="81"/>
            <rFont val="Tahoma"/>
            <family val="2"/>
          </rPr>
          <t xml:space="preserve">tenga </t>
        </r>
        <r>
          <rPr>
            <b/>
            <sz val="9"/>
            <color indexed="81"/>
            <rFont val="Tahoma"/>
            <family val="2"/>
          </rPr>
          <t xml:space="preserve">un valor &lt; 8% </t>
        </r>
        <r>
          <rPr>
            <sz val="9"/>
            <color indexed="81"/>
            <rFont val="Tahoma"/>
            <family val="2"/>
          </rPr>
          <t xml:space="preserve">en </t>
        </r>
        <r>
          <rPr>
            <b/>
            <sz val="9"/>
            <color indexed="81"/>
            <rFont val="Tahoma"/>
            <family val="2"/>
          </rPr>
          <t>mayores o igual de 80 años</t>
        </r>
        <r>
          <rPr>
            <sz val="9"/>
            <color indexed="81"/>
            <rFont val="Tahoma"/>
            <family val="2"/>
          </rPr>
          <t xml:space="preserve">
y en campo </t>
        </r>
        <r>
          <rPr>
            <b/>
            <sz val="9"/>
            <color indexed="81"/>
            <rFont val="Tahoma"/>
            <family val="2"/>
          </rPr>
          <t>"Fecha Próximo Control"</t>
        </r>
        <r>
          <rPr>
            <sz val="9"/>
            <color indexed="81"/>
            <rFont val="Tahoma"/>
            <family val="2"/>
          </rPr>
          <t xml:space="preserve"> tenga </t>
        </r>
        <r>
          <rPr>
            <b/>
            <sz val="9"/>
            <color indexed="81"/>
            <rFont val="Tahoma"/>
            <family val="2"/>
          </rPr>
          <t>un valor superior o igual a la Fecha de corte menos 11 meses y 29 dias.</t>
        </r>
        <r>
          <rPr>
            <sz val="9"/>
            <color indexed="81"/>
            <rFont val="Tahoma"/>
            <family val="2"/>
          </rPr>
          <t xml:space="preserve">
*Formularios Clínicos tambien se pueden agregar desde Modulo Box/Agregar documentos a una atencion*
</t>
        </r>
        <r>
          <rPr>
            <b/>
            <sz val="9"/>
            <color indexed="81"/>
            <rFont val="Tahoma"/>
            <family val="2"/>
          </rPr>
          <t xml:space="preserve">
</t>
        </r>
      </text>
    </comment>
    <comment ref="C53" authorId="2" shapeId="0" xr:uid="{93197FF5-6EA0-4A60-87AA-0D8E82EC3DFA}">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Seccion </t>
        </r>
        <r>
          <rPr>
            <b/>
            <sz val="9"/>
            <color indexed="81"/>
            <rFont val="Tahoma"/>
            <family val="2"/>
          </rPr>
          <t xml:space="preserve">Examenes de Laboratorio, </t>
        </r>
        <r>
          <rPr>
            <sz val="9"/>
            <color indexed="81"/>
            <rFont val="Tahoma"/>
            <family val="2"/>
          </rPr>
          <t xml:space="preserve">en campo </t>
        </r>
        <r>
          <rPr>
            <b/>
            <sz val="9"/>
            <color indexed="81"/>
            <rFont val="Tahoma"/>
            <family val="2"/>
          </rPr>
          <t xml:space="preserve">Hemoglobina Glicosilada (HbA1c) tenga un valor &gt; =  9% </t>
        </r>
        <r>
          <rPr>
            <sz val="9"/>
            <color indexed="81"/>
            <rFont val="Tahoma"/>
            <family val="2"/>
          </rPr>
          <t xml:space="preserve">(registrado en el último año) y 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
</t>
        </r>
      </text>
    </comment>
    <comment ref="C54" authorId="2" shapeId="0" xr:uid="{486B11E3-4190-4A88-86CE-19A5F9F53DBF}">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--en campo </t>
        </r>
        <r>
          <rPr>
            <b/>
            <sz val="9"/>
            <color indexed="81"/>
            <rFont val="Tahoma"/>
            <family val="2"/>
          </rPr>
          <t>"Enfermedad Renal Crónica"</t>
        </r>
        <r>
          <rPr>
            <sz val="9"/>
            <color indexed="81"/>
            <rFont val="Tahoma"/>
            <family val="2"/>
          </rPr>
          <t xml:space="preserve"> tenga el valor </t>
        </r>
        <r>
          <rPr>
            <b/>
            <sz val="9"/>
            <color indexed="81"/>
            <rFont val="Tahoma"/>
            <family val="2"/>
          </rPr>
          <t xml:space="preserve">"Etapa G3b (VFG ≥30 a 44 ml/min)" </t>
        </r>
        <r>
          <rPr>
            <sz val="9"/>
            <color indexed="81"/>
            <rFont val="Tahoma"/>
            <family val="2"/>
          </rPr>
          <t xml:space="preserve"> ó </t>
        </r>
        <r>
          <rPr>
            <b/>
            <sz val="9"/>
            <color indexed="81"/>
            <rFont val="Tahoma"/>
            <family val="2"/>
          </rPr>
          <t xml:space="preserve">"Etapa G4 (VFG ≥15 a 29 ml/min)" </t>
        </r>
        <r>
          <rPr>
            <sz val="9"/>
            <color indexed="81"/>
            <rFont val="Tahoma"/>
            <family val="2"/>
          </rPr>
          <t xml:space="preserve">ó </t>
        </r>
        <r>
          <rPr>
            <b/>
            <sz val="9"/>
            <color indexed="81"/>
            <rFont val="Tahoma"/>
            <family val="2"/>
          </rPr>
          <t>"Etapa G5 (VFG &lt;15 ml/min)"</t>
        </r>
        <r>
          <rPr>
            <sz val="9"/>
            <color indexed="81"/>
            <rFont val="Tahoma"/>
            <family val="2"/>
          </rPr>
          <t xml:space="preserve">
Además, en </t>
        </r>
        <r>
          <rPr>
            <b/>
            <sz val="9"/>
            <color indexed="81"/>
            <rFont val="Tahoma"/>
            <family val="2"/>
          </rPr>
          <t>Seccion Complicaciones</t>
        </r>
        <r>
          <rPr>
            <sz val="9"/>
            <color indexed="81"/>
            <rFont val="Tahoma"/>
            <family val="2"/>
          </rPr>
          <t>, en el campo "</t>
        </r>
        <r>
          <rPr>
            <b/>
            <sz val="9"/>
            <color indexed="81"/>
            <rFont val="Tahoma"/>
            <family val="2"/>
          </rPr>
          <t xml:space="preserve">En tratamiento farmacologico" </t>
        </r>
        <r>
          <rPr>
            <sz val="9"/>
            <color indexed="81"/>
            <rFont val="Tahoma"/>
            <family val="2"/>
          </rPr>
          <t xml:space="preserve"> tenga el valor </t>
        </r>
        <r>
          <rPr>
            <b/>
            <sz val="9"/>
            <color indexed="81"/>
            <rFont val="Tahoma"/>
            <family val="2"/>
          </rPr>
          <t>IECA y/o ARA II</t>
        </r>
        <r>
          <rPr>
            <sz val="9"/>
            <color indexed="81"/>
            <rFont val="Tahoma"/>
            <family val="2"/>
          </rPr>
          <t xml:space="preserve">  (ingresado en el último año) y 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
</t>
        </r>
      </text>
    </comment>
    <comment ref="C55" authorId="2" shapeId="0" xr:uid="{D2FC3345-7523-455C-91AE-41B1B3C5C8C1}">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 </t>
        </r>
        <r>
          <rPr>
            <b/>
            <sz val="9"/>
            <color indexed="81"/>
            <rFont val="Tahoma"/>
            <family val="2"/>
          </rPr>
          <t>Colesterol LDL (mg/dl)</t>
        </r>
        <r>
          <rPr>
            <sz val="9"/>
            <color indexed="81"/>
            <rFont val="Tahoma"/>
            <family val="2"/>
          </rPr>
          <t xml:space="preserve"> tenga un </t>
        </r>
        <r>
          <rPr>
            <u/>
            <sz val="9"/>
            <color indexed="81"/>
            <rFont val="Tahoma"/>
            <family val="2"/>
          </rPr>
          <t>valor ingresado en el último año</t>
        </r>
        <r>
          <rPr>
            <sz val="9"/>
            <color indexed="81"/>
            <rFont val="Tahoma"/>
            <family val="2"/>
          </rPr>
          <t xml:space="preserve"> 
y 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
</t>
        </r>
      </text>
    </comment>
    <comment ref="C56" authorId="2" shapeId="0" xr:uid="{3E5B430E-C815-4739-972E-790B9A39BA8A}">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En campo </t>
        </r>
        <r>
          <rPr>
            <b/>
            <sz val="9"/>
            <color indexed="81"/>
            <rFont val="Tahoma"/>
            <family val="2"/>
          </rPr>
          <t>"Fecha Próximo Control"</t>
        </r>
        <r>
          <rPr>
            <sz val="9"/>
            <color indexed="81"/>
            <rFont val="Tahoma"/>
            <family val="2"/>
          </rPr>
          <t xml:space="preserve"> tenga un valor superior o igual a la Fecha de corte menos 11 meses y 29 dias.
Y en</t>
        </r>
        <r>
          <rPr>
            <b/>
            <sz val="9"/>
            <color indexed="81"/>
            <rFont val="Tahoma"/>
            <family val="2"/>
          </rPr>
          <t xml:space="preserve"> Formulario Clinico</t>
        </r>
        <r>
          <rPr>
            <sz val="9"/>
            <color indexed="81"/>
            <rFont val="Tahoma"/>
            <family val="2"/>
          </rPr>
          <t xml:space="preserve"> "</t>
        </r>
        <r>
          <rPr>
            <b/>
            <sz val="9"/>
            <color indexed="81"/>
            <rFont val="Tahoma"/>
            <family val="2"/>
          </rPr>
          <t>Estimación del Riesgo de Ulceración de los  Pies en personas con Diabetes"</t>
        </r>
        <r>
          <rPr>
            <sz val="9"/>
            <color indexed="81"/>
            <rFont val="Tahoma"/>
            <family val="2"/>
          </rPr>
          <t xml:space="preserve"> en el campo </t>
        </r>
        <r>
          <rPr>
            <b/>
            <sz val="9"/>
            <color indexed="81"/>
            <rFont val="Tahoma"/>
            <family val="2"/>
          </rPr>
          <t>Riesgo</t>
        </r>
        <r>
          <rPr>
            <sz val="9"/>
            <color indexed="81"/>
            <rFont val="Tahoma"/>
            <family val="2"/>
          </rPr>
          <t xml:space="preserve">, el valor </t>
        </r>
        <r>
          <rPr>
            <b/>
            <sz val="9"/>
            <color indexed="81"/>
            <rFont val="Tahoma"/>
            <family val="2"/>
          </rPr>
          <t>Riesgo Bajo.</t>
        </r>
        <r>
          <rPr>
            <sz val="9"/>
            <color indexed="81"/>
            <rFont val="Tahoma"/>
            <family val="2"/>
          </rPr>
          <t xml:space="preserve"> Además,</t>
        </r>
        <r>
          <rPr>
            <b/>
            <sz val="9"/>
            <color indexed="81"/>
            <rFont val="Tahoma"/>
            <family val="2"/>
          </rPr>
          <t xml:space="preserve"> </t>
        </r>
        <r>
          <rPr>
            <sz val="9"/>
            <color indexed="81"/>
            <rFont val="Tahoma"/>
            <family val="2"/>
          </rPr>
          <t xml:space="preserve">su registro no debe ser superior a </t>
        </r>
        <r>
          <rPr>
            <u/>
            <sz val="9"/>
            <color indexed="81"/>
            <rFont val="Tahoma"/>
            <family val="2"/>
          </rPr>
          <t xml:space="preserve">1 año hacia atras a la fecha de corte. </t>
        </r>
        <r>
          <rPr>
            <sz val="9"/>
            <color indexed="81"/>
            <rFont val="Tahoma"/>
            <family val="2"/>
          </rPr>
          <t xml:space="preserve">
</t>
        </r>
        <r>
          <rPr>
            <u/>
            <sz val="9"/>
            <color indexed="81"/>
            <rFont val="Tahoma"/>
            <family val="2"/>
          </rPr>
          <t xml:space="preserve">Este registro debe ser efectuado por estamendo "Medico" o "Enfermera/o"
</t>
        </r>
        <r>
          <rPr>
            <sz val="9"/>
            <color indexed="81"/>
            <rFont val="Tahoma"/>
            <family val="2"/>
          </rPr>
          <t xml:space="preserve">
*Formularios Clínicos tambien se pueden agregar desde Modulo Box/Agregar documentos a una atencion*
</t>
        </r>
      </text>
    </comment>
    <comment ref="C57" authorId="2" shapeId="0" xr:uid="{3734F99F-D7A0-4631-824E-6BDDB230F36F}">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en el campo:
 - Es</t>
        </r>
        <r>
          <rPr>
            <b/>
            <sz val="9"/>
            <color indexed="81"/>
            <rFont val="Tahoma"/>
            <family val="2"/>
          </rPr>
          <t xml:space="preserve"> 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En campo </t>
        </r>
        <r>
          <rPr>
            <b/>
            <sz val="9"/>
            <color indexed="81"/>
            <rFont val="Tahoma"/>
            <family val="2"/>
          </rPr>
          <t>"Fecha Próximo Control"</t>
        </r>
        <r>
          <rPr>
            <sz val="9"/>
            <color indexed="81"/>
            <rFont val="Tahoma"/>
            <family val="2"/>
          </rPr>
          <t xml:space="preserve"> tenga un valor superior o igual a la Fecha de corte menos 11 meses y 29 dias.
Y en </t>
        </r>
        <r>
          <rPr>
            <b/>
            <sz val="9"/>
            <color indexed="81"/>
            <rFont val="Tahoma"/>
            <family val="2"/>
          </rPr>
          <t>Formulario Clinico</t>
        </r>
        <r>
          <rPr>
            <sz val="9"/>
            <color indexed="81"/>
            <rFont val="Tahoma"/>
            <family val="2"/>
          </rPr>
          <t xml:space="preserve"> </t>
        </r>
        <r>
          <rPr>
            <b/>
            <sz val="9"/>
            <color indexed="81"/>
            <rFont val="Tahoma"/>
            <family val="2"/>
          </rPr>
          <t>"Estimación del Riesgo de Ulceración de los  Pies en personas con Diabetes"</t>
        </r>
        <r>
          <rPr>
            <sz val="9"/>
            <color indexed="81"/>
            <rFont val="Tahoma"/>
            <family val="2"/>
          </rPr>
          <t xml:space="preserve"> en el campo </t>
        </r>
        <r>
          <rPr>
            <b/>
            <sz val="9"/>
            <color indexed="81"/>
            <rFont val="Tahoma"/>
            <family val="2"/>
          </rPr>
          <t>Riesgo</t>
        </r>
        <r>
          <rPr>
            <sz val="9"/>
            <color indexed="81"/>
            <rFont val="Tahoma"/>
            <family val="2"/>
          </rPr>
          <t xml:space="preserve">, el valor </t>
        </r>
        <r>
          <rPr>
            <b/>
            <sz val="9"/>
            <color indexed="81"/>
            <rFont val="Tahoma"/>
            <family val="2"/>
          </rPr>
          <t>Riesgo Moderado.</t>
        </r>
        <r>
          <rPr>
            <sz val="9"/>
            <color indexed="81"/>
            <rFont val="Tahoma"/>
            <family val="2"/>
          </rPr>
          <t xml:space="preserve"> Además, su registro no debe ser superior a </t>
        </r>
        <r>
          <rPr>
            <u/>
            <sz val="9"/>
            <color indexed="81"/>
            <rFont val="Tahoma"/>
            <family val="2"/>
          </rPr>
          <t xml:space="preserve">1 año hacia atras a la fecha de corte. </t>
        </r>
        <r>
          <rPr>
            <sz val="9"/>
            <color indexed="81"/>
            <rFont val="Tahoma"/>
            <family val="2"/>
          </rPr>
          <t xml:space="preserve">
</t>
        </r>
        <r>
          <rPr>
            <u/>
            <sz val="9"/>
            <color indexed="81"/>
            <rFont val="Tahoma"/>
            <family val="2"/>
          </rPr>
          <t>Este registro debe ser efectuado por estamendo "Medico" o "Enfermera/o"</t>
        </r>
        <r>
          <rPr>
            <sz val="9"/>
            <color indexed="81"/>
            <rFont val="Tahoma"/>
            <family val="2"/>
          </rPr>
          <t xml:space="preserve">
*Formularios Clínicos tambien se pueden agregar desde Modulo Box/Agregar documentos a una atencion*
</t>
        </r>
      </text>
    </comment>
    <comment ref="C58" authorId="2" shapeId="0" xr:uid="{FD07A6B1-8E8B-49B1-8A54-22F76C35D41D}">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En campo </t>
        </r>
        <r>
          <rPr>
            <b/>
            <sz val="9"/>
            <color indexed="81"/>
            <rFont val="Tahoma"/>
            <family val="2"/>
          </rPr>
          <t>"Fecha Próximo Control"</t>
        </r>
        <r>
          <rPr>
            <sz val="9"/>
            <color indexed="81"/>
            <rFont val="Tahoma"/>
            <family val="2"/>
          </rPr>
          <t xml:space="preserve"> tenga un valor superior o igual a la Fecha de corte menos 11 meses y 29 dias.
Y en</t>
        </r>
        <r>
          <rPr>
            <b/>
            <sz val="9"/>
            <color indexed="81"/>
            <rFont val="Tahoma"/>
            <family val="2"/>
          </rPr>
          <t xml:space="preserve"> Formulario Clinico</t>
        </r>
        <r>
          <rPr>
            <sz val="9"/>
            <color indexed="81"/>
            <rFont val="Tahoma"/>
            <family val="2"/>
          </rPr>
          <t xml:space="preserve"> </t>
        </r>
        <r>
          <rPr>
            <b/>
            <sz val="9"/>
            <color indexed="81"/>
            <rFont val="Tahoma"/>
            <family val="2"/>
          </rPr>
          <t xml:space="preserve">"Estimación del Riesgo de Ulceración de los  Pies en personas con Diabetes" </t>
        </r>
        <r>
          <rPr>
            <sz val="9"/>
            <color indexed="81"/>
            <rFont val="Tahoma"/>
            <family val="2"/>
          </rPr>
          <t xml:space="preserve">en el campo </t>
        </r>
        <r>
          <rPr>
            <b/>
            <sz val="9"/>
            <color indexed="81"/>
            <rFont val="Tahoma"/>
            <family val="2"/>
          </rPr>
          <t>Riesgo</t>
        </r>
        <r>
          <rPr>
            <sz val="9"/>
            <color indexed="81"/>
            <rFont val="Tahoma"/>
            <family val="2"/>
          </rPr>
          <t xml:space="preserve">, el valor </t>
        </r>
        <r>
          <rPr>
            <b/>
            <sz val="9"/>
            <color indexed="81"/>
            <rFont val="Tahoma"/>
            <family val="2"/>
          </rPr>
          <t xml:space="preserve">Riesgo Alto. </t>
        </r>
        <r>
          <rPr>
            <sz val="9"/>
            <color indexed="81"/>
            <rFont val="Tahoma"/>
            <family val="2"/>
          </rPr>
          <t xml:space="preserve">Además, su registro no debe ser superior a </t>
        </r>
        <r>
          <rPr>
            <u/>
            <sz val="9"/>
            <color indexed="81"/>
            <rFont val="Tahoma"/>
            <family val="2"/>
          </rPr>
          <t>1 año hacia atras a la fecha de corte.</t>
        </r>
        <r>
          <rPr>
            <sz val="9"/>
            <color indexed="81"/>
            <rFont val="Tahoma"/>
            <family val="2"/>
          </rPr>
          <t xml:space="preserve">
</t>
        </r>
        <r>
          <rPr>
            <u/>
            <sz val="9"/>
            <color indexed="81"/>
            <rFont val="Tahoma"/>
            <family val="2"/>
          </rPr>
          <t>Este registro debe ser efectuado por estamendo "Medico" o "Enfermera/o"</t>
        </r>
        <r>
          <rPr>
            <sz val="9"/>
            <color indexed="81"/>
            <rFont val="Tahoma"/>
            <family val="2"/>
          </rPr>
          <t xml:space="preserve">
*Formularios Clínicos tambien se pueden agregar desde Modulo Box/Agregar documentos a una atencion*</t>
        </r>
      </text>
    </comment>
    <comment ref="C59" authorId="2" shapeId="0" xr:uid="{632EA7EF-80F4-47C4-8875-1F0D4C23BA99}">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t>
        </r>
        <r>
          <rPr>
            <b/>
            <sz val="9"/>
            <color indexed="81"/>
            <rFont val="Tahoma"/>
            <family val="2"/>
          </rPr>
          <t xml:space="preserve"> Módulo</t>
        </r>
        <r>
          <rPr>
            <sz val="9"/>
            <color indexed="81"/>
            <rFont val="Tahoma"/>
            <family val="2"/>
          </rPr>
          <t xml:space="preserve"> </t>
        </r>
        <r>
          <rPr>
            <b/>
            <sz val="9"/>
            <color indexed="81"/>
            <rFont val="Tahoma"/>
            <family val="2"/>
          </rPr>
          <t>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En campo </t>
        </r>
        <r>
          <rPr>
            <b/>
            <sz val="9"/>
            <color indexed="81"/>
            <rFont val="Tahoma"/>
            <family val="2"/>
          </rPr>
          <t>"Fecha Próximo Control"</t>
        </r>
        <r>
          <rPr>
            <sz val="9"/>
            <color indexed="81"/>
            <rFont val="Tahoma"/>
            <family val="2"/>
          </rPr>
          <t xml:space="preserve"> tenga un valor superior o igual a la Fecha de corte menos 11 meses y 29 dias.
Y en</t>
        </r>
        <r>
          <rPr>
            <b/>
            <sz val="9"/>
            <color indexed="81"/>
            <rFont val="Tahoma"/>
            <family val="2"/>
          </rPr>
          <t xml:space="preserve"> Formulario Clinico</t>
        </r>
        <r>
          <rPr>
            <sz val="9"/>
            <color indexed="81"/>
            <rFont val="Tahoma"/>
            <family val="2"/>
          </rPr>
          <t xml:space="preserve"> </t>
        </r>
        <r>
          <rPr>
            <b/>
            <sz val="9"/>
            <color indexed="81"/>
            <rFont val="Tahoma"/>
            <family val="2"/>
          </rPr>
          <t>"Estimación del Riesgo de Ulceración de los  Pies en personas con Diabetes"</t>
        </r>
        <r>
          <rPr>
            <sz val="9"/>
            <color indexed="81"/>
            <rFont val="Tahoma"/>
            <family val="2"/>
          </rPr>
          <t xml:space="preserve"> en el campo </t>
        </r>
        <r>
          <rPr>
            <b/>
            <sz val="9"/>
            <color indexed="81"/>
            <rFont val="Tahoma"/>
            <family val="2"/>
          </rPr>
          <t>Riesgo</t>
        </r>
        <r>
          <rPr>
            <sz val="9"/>
            <color indexed="81"/>
            <rFont val="Tahoma"/>
            <family val="2"/>
          </rPr>
          <t>, el valor</t>
        </r>
        <r>
          <rPr>
            <b/>
            <sz val="9"/>
            <color indexed="81"/>
            <rFont val="Tahoma"/>
            <family val="2"/>
          </rPr>
          <t xml:space="preserve"> Riesgo Máximo.  </t>
        </r>
        <r>
          <rPr>
            <sz val="9"/>
            <color indexed="81"/>
            <rFont val="Tahoma"/>
            <family val="2"/>
          </rPr>
          <t xml:space="preserve">Además, su registro no debe ser superior a </t>
        </r>
        <r>
          <rPr>
            <u/>
            <sz val="9"/>
            <color indexed="81"/>
            <rFont val="Tahoma"/>
            <family val="2"/>
          </rPr>
          <t>1 año hacia atras a la fecha de corte.</t>
        </r>
        <r>
          <rPr>
            <sz val="9"/>
            <color indexed="81"/>
            <rFont val="Tahoma"/>
            <family val="2"/>
          </rPr>
          <t xml:space="preserve">
</t>
        </r>
        <r>
          <rPr>
            <u/>
            <sz val="9"/>
            <color indexed="81"/>
            <rFont val="Tahoma"/>
            <family val="2"/>
          </rPr>
          <t>Este registro debe ser efectuado por estamendo "Medico" o "Enfermera/o"</t>
        </r>
        <r>
          <rPr>
            <sz val="9"/>
            <color indexed="81"/>
            <rFont val="Tahoma"/>
            <family val="2"/>
          </rPr>
          <t xml:space="preserve">
*Formularios Clínicos tambien se pueden agregar desde Modulo Box/Agregar documentos a una atencion*</t>
        </r>
      </text>
    </comment>
    <comment ref="C60" authorId="2" shapeId="0" xr:uid="{6A863652-E4FC-4756-B1D1-DD372E99E6FC}">
      <text>
        <r>
          <rPr>
            <sz val="9"/>
            <color indexed="81"/>
            <rFont val="Tahoma"/>
            <family val="2"/>
          </rPr>
          <t xml:space="preserve">Este dato aparecerá  luego de que en la atención registrada en </t>
        </r>
        <r>
          <rPr>
            <b/>
            <sz val="9"/>
            <color indexed="81"/>
            <rFont val="Tahoma"/>
            <family val="2"/>
          </rPr>
          <t>Módulo de Box/Pacientes citados ó Módulo Box/Agregar documento a una atención;</t>
        </r>
        <r>
          <rPr>
            <sz val="9"/>
            <color indexed="81"/>
            <rFont val="Tahoma"/>
            <family val="2"/>
          </rPr>
          <t xml:space="preserve">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En campo </t>
        </r>
        <r>
          <rPr>
            <b/>
            <sz val="9"/>
            <color indexed="81"/>
            <rFont val="Tahoma"/>
            <family val="2"/>
          </rPr>
          <t>"Fecha Próximo Control"</t>
        </r>
        <r>
          <rPr>
            <sz val="9"/>
            <color indexed="81"/>
            <rFont val="Tahoma"/>
            <family val="2"/>
          </rPr>
          <t xml:space="preserve"> tenga un valor superior o igual a la Fecha de corte menos 11 meses y 29 dias.
Y en</t>
        </r>
        <r>
          <rPr>
            <b/>
            <sz val="9"/>
            <color indexed="81"/>
            <rFont val="Tahoma"/>
            <family val="2"/>
          </rPr>
          <t xml:space="preserve"> Formulario Clinico "Valoración de Úlceras del Pie Diabético"</t>
        </r>
        <r>
          <rPr>
            <sz val="9"/>
            <color indexed="81"/>
            <rFont val="Tahoma"/>
            <family val="2"/>
          </rPr>
          <t xml:space="preserve"> o </t>
        </r>
        <r>
          <rPr>
            <b/>
            <sz val="9"/>
            <color indexed="81"/>
            <rFont val="Tahoma"/>
            <family val="2"/>
          </rPr>
          <t>"Pauta de Valorización de la Herida"</t>
        </r>
        <r>
          <rPr>
            <sz val="9"/>
            <color indexed="81"/>
            <rFont val="Tahoma"/>
            <family val="2"/>
          </rPr>
          <t xml:space="preserve"> en el campo </t>
        </r>
        <r>
          <rPr>
            <b/>
            <sz val="9"/>
            <color indexed="81"/>
            <rFont val="Tahoma"/>
            <family val="2"/>
          </rPr>
          <t>Curación Avanzada</t>
        </r>
        <r>
          <rPr>
            <sz val="9"/>
            <color indexed="81"/>
            <rFont val="Tahoma"/>
            <family val="2"/>
          </rPr>
          <t xml:space="preserve"> el valor </t>
        </r>
        <r>
          <rPr>
            <b/>
            <sz val="9"/>
            <color indexed="81"/>
            <rFont val="Tahoma"/>
            <family val="2"/>
          </rPr>
          <t xml:space="preserve">No. </t>
        </r>
        <r>
          <rPr>
            <sz val="9"/>
            <color indexed="81"/>
            <rFont val="Tahoma"/>
            <family val="2"/>
          </rPr>
          <t xml:space="preserve"> 
*Formularios Clínicos tambien se pueden agregar desde Modulo Box/Agregar documentos a una atencion*
</t>
        </r>
      </text>
    </comment>
    <comment ref="C61" authorId="2" shapeId="0" xr:uid="{BB7C0350-7B83-46FA-8927-5E3F71825A32}">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En campo </t>
        </r>
        <r>
          <rPr>
            <b/>
            <sz val="9"/>
            <color indexed="81"/>
            <rFont val="Tahoma"/>
            <family val="2"/>
          </rPr>
          <t>"Fecha Próximo Control"</t>
        </r>
        <r>
          <rPr>
            <sz val="9"/>
            <color indexed="81"/>
            <rFont val="Tahoma"/>
            <family val="2"/>
          </rPr>
          <t xml:space="preserve"> tenga un valor superior o igual a la Fecha de corte menos 11 meses y 29 dias.
Y en </t>
        </r>
        <r>
          <rPr>
            <b/>
            <sz val="9"/>
            <color indexed="81"/>
            <rFont val="Tahoma"/>
            <family val="2"/>
          </rPr>
          <t>Formulario Clinico</t>
        </r>
        <r>
          <rPr>
            <sz val="9"/>
            <color indexed="81"/>
            <rFont val="Tahoma"/>
            <family val="2"/>
          </rPr>
          <t xml:space="preserve"> </t>
        </r>
        <r>
          <rPr>
            <b/>
            <sz val="9"/>
            <color indexed="81"/>
            <rFont val="Tahoma"/>
            <family val="2"/>
          </rPr>
          <t>"Valoración de Úlceras del Pie Diabético"</t>
        </r>
        <r>
          <rPr>
            <sz val="9"/>
            <color indexed="81"/>
            <rFont val="Tahoma"/>
            <family val="2"/>
          </rPr>
          <t xml:space="preserve"> o </t>
        </r>
        <r>
          <rPr>
            <b/>
            <sz val="9"/>
            <color indexed="81"/>
            <rFont val="Tahoma"/>
            <family val="2"/>
          </rPr>
          <t>"Pauta de Valorización de la Herida"</t>
        </r>
        <r>
          <rPr>
            <sz val="9"/>
            <color indexed="81"/>
            <rFont val="Tahoma"/>
            <family val="2"/>
          </rPr>
          <t xml:space="preserve"> en el campo </t>
        </r>
        <r>
          <rPr>
            <b/>
            <sz val="9"/>
            <color indexed="81"/>
            <rFont val="Tahoma"/>
            <family val="2"/>
          </rPr>
          <t>Curación Avanzada</t>
        </r>
        <r>
          <rPr>
            <sz val="9"/>
            <color indexed="81"/>
            <rFont val="Tahoma"/>
            <family val="2"/>
          </rPr>
          <t xml:space="preserve"> el valor</t>
        </r>
        <r>
          <rPr>
            <b/>
            <sz val="9"/>
            <color indexed="81"/>
            <rFont val="Tahoma"/>
            <family val="2"/>
          </rPr>
          <t xml:space="preserve"> SI.</t>
        </r>
        <r>
          <rPr>
            <sz val="9"/>
            <color indexed="81"/>
            <rFont val="Tahoma"/>
            <family val="2"/>
          </rPr>
          <t xml:space="preserve">  
*Formularios Clínicos tambien se pueden agregar desde Modulo Box/Agregar documentos a una atencion*</t>
        </r>
      </text>
    </comment>
    <comment ref="C62" authorId="2" shapeId="0" xr:uid="{4F4080AB-AD86-4113-BBB7-E59667789DCA}">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el campo </t>
        </r>
        <r>
          <rPr>
            <b/>
            <sz val="9"/>
            <color indexed="81"/>
            <rFont val="Tahoma"/>
            <family val="2"/>
          </rPr>
          <t>"¿Amputacion debida a DM?"</t>
        </r>
        <r>
          <rPr>
            <sz val="9"/>
            <color indexed="81"/>
            <rFont val="Tahoma"/>
            <family val="2"/>
          </rPr>
          <t xml:space="preserve"> tenga el valor </t>
        </r>
        <r>
          <rPr>
            <b/>
            <sz val="9"/>
            <color indexed="81"/>
            <rFont val="Tahoma"/>
            <family val="2"/>
          </rPr>
          <t xml:space="preserve">"SI"
 </t>
        </r>
        <r>
          <rPr>
            <sz val="9"/>
            <color indexed="81"/>
            <rFont val="Tahoma"/>
            <family val="2"/>
          </rPr>
          <t>y</t>
        </r>
        <r>
          <rPr>
            <b/>
            <sz val="9"/>
            <color indexed="81"/>
            <rFont val="Tahoma"/>
            <family val="2"/>
          </rPr>
          <t xml:space="preserve"> </t>
        </r>
        <r>
          <rPr>
            <sz val="9"/>
            <color indexed="81"/>
            <rFont val="Tahoma"/>
            <family val="2"/>
          </rPr>
          <t xml:space="preserve">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t>
        </r>
      </text>
    </comment>
    <comment ref="C63" authorId="2" shapeId="0" xr:uid="{E53A4C62-8C25-419C-AF45-F2376710D166}">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se registre el</t>
        </r>
        <r>
          <rPr>
            <b/>
            <sz val="9"/>
            <color indexed="81"/>
            <rFont val="Tahoma"/>
            <family val="2"/>
          </rPr>
          <t xml:space="preserve"> 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 xml:space="preserve">SI </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 xml:space="preserve">Seguimiento
</t>
        </r>
        <r>
          <rPr>
            <sz val="9"/>
            <color indexed="81"/>
            <rFont val="Tahoma"/>
            <family val="2"/>
          </rPr>
          <t>Y</t>
        </r>
        <r>
          <rPr>
            <b/>
            <sz val="9"/>
            <color indexed="81"/>
            <rFont val="Tahoma"/>
            <family val="2"/>
          </rPr>
          <t xml:space="preserve"> 
- </t>
        </r>
        <r>
          <rPr>
            <sz val="9"/>
            <color indexed="81"/>
            <rFont val="Tahoma"/>
            <family val="2"/>
          </rPr>
          <t xml:space="preserve">Es </t>
        </r>
        <r>
          <rPr>
            <b/>
            <sz val="9"/>
            <color indexed="81"/>
            <rFont val="Tahoma"/>
            <family val="2"/>
          </rPr>
          <t>HTA</t>
        </r>
        <r>
          <rPr>
            <sz val="9"/>
            <color indexed="81"/>
            <rFont val="Tahoma"/>
            <family val="2"/>
          </rPr>
          <t xml:space="preserve"> valor </t>
        </r>
        <r>
          <rPr>
            <b/>
            <sz val="9"/>
            <color indexed="81"/>
            <rFont val="Tahoma"/>
            <family val="2"/>
          </rPr>
          <t>SI</t>
        </r>
        <r>
          <rPr>
            <sz val="9"/>
            <color indexed="81"/>
            <rFont val="Tahoma"/>
            <family val="2"/>
          </rPr>
          <t xml:space="preserve">
Campo</t>
        </r>
        <r>
          <rPr>
            <b/>
            <sz val="9"/>
            <color indexed="81"/>
            <rFont val="Tahoma"/>
            <family val="2"/>
          </rPr>
          <t xml:space="preserve"> Estado</t>
        </r>
        <r>
          <rPr>
            <sz val="9"/>
            <color indexed="81"/>
            <rFont val="Tahoma"/>
            <family val="2"/>
          </rPr>
          <t xml:space="preserve"> valor</t>
        </r>
        <r>
          <rPr>
            <b/>
            <sz val="9"/>
            <color indexed="81"/>
            <rFont val="Tahoma"/>
            <family val="2"/>
          </rPr>
          <t xml:space="preserve"> 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Y 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t>
        </r>
      </text>
    </comment>
    <comment ref="C64" authorId="2" shapeId="0" xr:uid="{7F23607B-EA01-42EC-8E14-45DE25A9DFE4}">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el campo</t>
        </r>
        <r>
          <rPr>
            <b/>
            <sz val="9"/>
            <color indexed="81"/>
            <rFont val="Tahoma"/>
            <family val="2"/>
          </rPr>
          <t xml:space="preserve"> "¿Ha presentado AVE?"</t>
        </r>
        <r>
          <rPr>
            <sz val="9"/>
            <color indexed="81"/>
            <rFont val="Tahoma"/>
            <family val="2"/>
          </rPr>
          <t xml:space="preserve">  tenga el valor</t>
        </r>
        <r>
          <rPr>
            <b/>
            <sz val="9"/>
            <color indexed="81"/>
            <rFont val="Tahoma"/>
            <family val="2"/>
          </rPr>
          <t xml:space="preserve"> "SI" 
</t>
        </r>
        <r>
          <rPr>
            <sz val="9"/>
            <color indexed="81"/>
            <rFont val="Tahoma"/>
            <family val="2"/>
          </rPr>
          <t xml:space="preserve">y 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t>
        </r>
      </text>
    </comment>
    <comment ref="C65" authorId="2" shapeId="0" xr:uid="{B41B617E-0F6C-43F4-855F-D48367FFB462}">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el campo</t>
        </r>
        <r>
          <rPr>
            <b/>
            <sz val="9"/>
            <color indexed="81"/>
            <rFont val="Tahoma"/>
            <family val="2"/>
          </rPr>
          <t xml:space="preserve"> "¿Ha presentado IAM?"</t>
        </r>
        <r>
          <rPr>
            <sz val="9"/>
            <color indexed="81"/>
            <rFont val="Tahoma"/>
            <family val="2"/>
          </rPr>
          <t xml:space="preserve">  tenga el valor </t>
        </r>
        <r>
          <rPr>
            <b/>
            <sz val="9"/>
            <color indexed="81"/>
            <rFont val="Tahoma"/>
            <family val="2"/>
          </rPr>
          <t>"SI"</t>
        </r>
        <r>
          <rPr>
            <sz val="9"/>
            <color indexed="81"/>
            <rFont val="Tahoma"/>
            <family val="2"/>
          </rPr>
          <t xml:space="preserve"> 
y 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t>
        </r>
      </text>
    </comment>
    <comment ref="C67" authorId="2" shapeId="0" xr:uid="{D0C1E18C-3CB5-4B69-92A9-6B0A11E6A90B}">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el campo </t>
        </r>
        <r>
          <rPr>
            <b/>
            <sz val="9"/>
            <color indexed="81"/>
            <rFont val="Tahoma"/>
            <family val="2"/>
          </rPr>
          <t>RAC Relación Albumina/Creatinina</t>
        </r>
        <r>
          <rPr>
            <sz val="9"/>
            <color indexed="81"/>
            <rFont val="Tahoma"/>
            <family val="2"/>
          </rPr>
          <t xml:space="preserve"> tenga una valor ingresado en el último año 
y en campo </t>
        </r>
        <r>
          <rPr>
            <b/>
            <sz val="9"/>
            <color indexed="81"/>
            <rFont val="Tahoma"/>
            <family val="2"/>
          </rPr>
          <t>"Fecha Próximo Control"</t>
        </r>
        <r>
          <rPr>
            <sz val="9"/>
            <color indexed="81"/>
            <rFont val="Tahoma"/>
            <family val="2"/>
          </rPr>
          <t xml:space="preserve"> tenga un valor superior o igual a la Fecha de corte menos 11 meses y 29 dias. 
</t>
        </r>
        <r>
          <rPr>
            <u/>
            <sz val="9"/>
            <color indexed="81"/>
            <rFont val="Tahoma"/>
            <family val="2"/>
          </rPr>
          <t xml:space="preserve">
*Formularios Clínicos tambien se pueden agregar desde Modulo Box/Agregar documentos a una atencion*</t>
        </r>
      </text>
    </comment>
    <comment ref="C68" authorId="2" shapeId="0" xr:uid="{AC1521CF-DD60-4A30-BD27-A3A5564D56ED}">
      <text>
        <r>
          <rPr>
            <sz val="9"/>
            <color indexed="81"/>
            <rFont val="Tahoma"/>
            <family val="2"/>
          </rPr>
          <t xml:space="preserve">Este dato aparecerá  luego de que en la atención registrada en </t>
        </r>
        <r>
          <rPr>
            <b/>
            <sz val="9"/>
            <color indexed="81"/>
            <rFont val="Tahoma"/>
            <family val="2"/>
          </rPr>
          <t xml:space="preserve">Módulo de Box/Pacientes citados </t>
        </r>
        <r>
          <rPr>
            <sz val="9"/>
            <color indexed="81"/>
            <rFont val="Tahoma"/>
            <family val="2"/>
          </rPr>
          <t>ó</t>
        </r>
        <r>
          <rPr>
            <b/>
            <sz val="9"/>
            <color indexed="81"/>
            <rFont val="Tahoma"/>
            <family val="2"/>
          </rPr>
          <t xml:space="preserve"> Módulo</t>
        </r>
        <r>
          <rPr>
            <sz val="9"/>
            <color indexed="81"/>
            <rFont val="Tahoma"/>
            <family val="2"/>
          </rPr>
          <t xml:space="preserve"> </t>
        </r>
        <r>
          <rPr>
            <b/>
            <sz val="9"/>
            <color indexed="81"/>
            <rFont val="Tahoma"/>
            <family val="2"/>
          </rPr>
          <t>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 </t>
        </r>
        <r>
          <rPr>
            <b/>
            <sz val="9"/>
            <color indexed="81"/>
            <rFont val="Tahoma"/>
            <family val="2"/>
          </rPr>
          <t xml:space="preserve">Presion Arterial (mmHg) </t>
        </r>
        <r>
          <rPr>
            <sz val="9"/>
            <color indexed="81"/>
            <rFont val="Tahoma"/>
            <family val="2"/>
          </rPr>
          <t>tenga un valor</t>
        </r>
        <r>
          <rPr>
            <b/>
            <sz val="9"/>
            <color indexed="81"/>
            <rFont val="Tahoma"/>
            <family val="2"/>
          </rPr>
          <t xml:space="preserve"> igual o superior a 160/100 mmHg 
</t>
        </r>
        <r>
          <rPr>
            <sz val="9"/>
            <color indexed="81"/>
            <rFont val="Tahoma"/>
            <family val="2"/>
          </rPr>
          <t xml:space="preserve">y en campo </t>
        </r>
        <r>
          <rPr>
            <b/>
            <sz val="9"/>
            <color indexed="81"/>
            <rFont val="Tahoma"/>
            <family val="2"/>
          </rPr>
          <t>"Fecha Próximo Control"</t>
        </r>
        <r>
          <rPr>
            <sz val="9"/>
            <color indexed="81"/>
            <rFont val="Tahoma"/>
            <family val="2"/>
          </rPr>
          <t xml:space="preserve"> tenga un valor superior o igual a la Fecha de corte menos 11 meses y 29 dias. 
*Formularios Clínicos tambien se pueden agregar desde Modulo Box/Agregar documentos a una atencion*</t>
        </r>
      </text>
    </comment>
    <comment ref="C69" authorId="4" shapeId="0" xr:uid="{76DB691D-27FC-4A91-AD1B-34B13A31A30C}">
      <text>
        <r>
          <rPr>
            <sz val="9"/>
            <color indexed="81"/>
            <rFont val="Tahoma"/>
            <family val="2"/>
          </rPr>
          <t>Este dato aparecerá  luego de que en la atención registrada en Módulo de Box/Pacientes citados ó Módulo Box/Agregar documento a una atención; se registre el Formulario Clínico: "</t>
        </r>
        <r>
          <rPr>
            <b/>
            <sz val="9"/>
            <color indexed="81"/>
            <rFont val="Tahoma"/>
            <family val="2"/>
          </rPr>
          <t>Nuevo 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Y
En campos  </t>
        </r>
        <r>
          <rPr>
            <b/>
            <sz val="9"/>
            <color indexed="81"/>
            <rFont val="Tahoma"/>
            <family val="2"/>
          </rPr>
          <t>"Fecha Próximo Control"</t>
        </r>
        <r>
          <rPr>
            <sz val="9"/>
            <color indexed="81"/>
            <rFont val="Tahoma"/>
            <family val="2"/>
          </rPr>
          <t xml:space="preserve">  y   </t>
        </r>
        <r>
          <rPr>
            <b/>
            <sz val="9"/>
            <color indexed="81"/>
            <rFont val="Tahoma"/>
            <family val="2"/>
          </rPr>
          <t>"VFG MDRD-4" o "VFG MDRD - 4 variables IDMS</t>
        </r>
        <r>
          <rPr>
            <sz val="9"/>
            <color indexed="81"/>
            <rFont val="Tahoma"/>
            <family val="2"/>
          </rPr>
          <t xml:space="preserve"> con calibracion" tengan un valor superior o igual a la Fecha de corte menos 11 meses y 29 dias.
*Formularios Clínicos tambien se pueden agregar desde Modulo Box/Agregar documentos a una atencion*
</t>
        </r>
      </text>
    </comment>
    <comment ref="C71" authorId="2" shapeId="0" xr:uid="{69E5243B-508B-4C37-80CA-3D22B82DE26B}">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t>
        </r>
        <r>
          <rPr>
            <b/>
            <sz val="9"/>
            <color indexed="81"/>
            <rFont val="Tahoma"/>
            <family val="2"/>
          </rPr>
          <t xml:space="preserve"> 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Dislipidémico</t>
        </r>
        <r>
          <rPr>
            <sz val="9"/>
            <color indexed="81"/>
            <rFont val="Tahoma"/>
            <family val="2"/>
          </rPr>
          <t xml:space="preserve"> valor </t>
        </r>
        <r>
          <rPr>
            <b/>
            <sz val="9"/>
            <color indexed="81"/>
            <rFont val="Tahoma"/>
            <family val="2"/>
          </rPr>
          <t>SI</t>
        </r>
        <r>
          <rPr>
            <sz val="9"/>
            <color indexed="81"/>
            <rFont val="Tahoma"/>
            <family val="2"/>
          </rPr>
          <t xml:space="preserve">.
 - Campo Estado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t>
        </r>
        <r>
          <rPr>
            <b/>
            <sz val="9"/>
            <color indexed="81"/>
            <rFont val="Tahoma"/>
            <family val="2"/>
          </rPr>
          <t xml:space="preserve"> I.M.C</t>
        </r>
        <r>
          <rPr>
            <sz val="9"/>
            <color indexed="81"/>
            <rFont val="Tahoma"/>
            <family val="2"/>
          </rPr>
          <t xml:space="preserve">. tenga un valor </t>
        </r>
        <r>
          <rPr>
            <b/>
            <sz val="9"/>
            <color indexed="81"/>
            <rFont val="Tahoma"/>
            <family val="2"/>
          </rPr>
          <t xml:space="preserve">entre 25 y 29.9 
</t>
        </r>
        <r>
          <rPr>
            <sz val="9"/>
            <color indexed="81"/>
            <rFont val="Tahoma"/>
            <family val="2"/>
          </rPr>
          <t>Además,</t>
        </r>
        <r>
          <rPr>
            <b/>
            <sz val="9"/>
            <color indexed="81"/>
            <rFont val="Tahoma"/>
            <family val="2"/>
          </rPr>
          <t xml:space="preserve"> la edad del paciente </t>
        </r>
        <r>
          <rPr>
            <sz val="9"/>
            <color indexed="81"/>
            <rFont val="Tahoma"/>
            <family val="2"/>
          </rPr>
          <t>en el momento del formulario</t>
        </r>
        <r>
          <rPr>
            <b/>
            <sz val="9"/>
            <color indexed="81"/>
            <rFont val="Tahoma"/>
            <family val="2"/>
          </rPr>
          <t xml:space="preserve"> entre 15 a 64 años 11 meses 30 dias 23 horas
</t>
        </r>
        <r>
          <rPr>
            <sz val="9"/>
            <color indexed="81"/>
            <rFont val="Tahoma"/>
            <family val="2"/>
          </rPr>
          <t xml:space="preserve"> y en campo </t>
        </r>
        <r>
          <rPr>
            <b/>
            <sz val="9"/>
            <color indexed="81"/>
            <rFont val="Tahoma"/>
            <family val="2"/>
          </rPr>
          <t>"Fecha Próximo Control"</t>
        </r>
        <r>
          <rPr>
            <sz val="9"/>
            <color indexed="81"/>
            <rFont val="Tahoma"/>
            <family val="2"/>
          </rPr>
          <t xml:space="preserve"> tenga un valor superior o igual a la Fecha de corte menos 11 meses y 29 dias. 
</t>
        </r>
        <r>
          <rPr>
            <b/>
            <sz val="9"/>
            <color indexed="81"/>
            <rFont val="Tahoma"/>
            <family val="2"/>
          </rPr>
          <t xml:space="preserve">
</t>
        </r>
        <r>
          <rPr>
            <sz val="9"/>
            <color indexed="81"/>
            <rFont val="Tahoma"/>
            <family val="2"/>
          </rPr>
          <t>*Formularios Clínicos tambien se pueden agregar desde Modulo Box/Agregar documentos a una atencion*</t>
        </r>
      </text>
    </comment>
    <comment ref="C72" authorId="2" shapeId="0" xr:uid="{EDAA8F01-A7CC-4AEF-A527-D35516EDC892}">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se registre el</t>
        </r>
        <r>
          <rPr>
            <b/>
            <sz val="9"/>
            <color indexed="81"/>
            <rFont val="Tahoma"/>
            <family val="2"/>
          </rPr>
          <t xml:space="preserve"> Formulario Clínico: "Nuevo 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t>
        </r>
        <r>
          <rPr>
            <b/>
            <sz val="9"/>
            <color indexed="81"/>
            <rFont val="Tahoma"/>
            <family val="2"/>
          </rPr>
          <t xml:space="preserve"> 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Dislipidémico</t>
        </r>
        <r>
          <rPr>
            <sz val="9"/>
            <color indexed="81"/>
            <rFont val="Tahoma"/>
            <family val="2"/>
          </rPr>
          <t xml:space="preserve"> valor </t>
        </r>
        <r>
          <rPr>
            <b/>
            <sz val="9"/>
            <color indexed="81"/>
            <rFont val="Tahoma"/>
            <family val="2"/>
          </rPr>
          <t>SI</t>
        </r>
        <r>
          <rPr>
            <sz val="9"/>
            <color indexed="81"/>
            <rFont val="Tahoma"/>
            <family val="2"/>
          </rPr>
          <t xml:space="preserve">.
 - Campo Estado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 </t>
        </r>
        <r>
          <rPr>
            <b/>
            <sz val="9"/>
            <color indexed="81"/>
            <rFont val="Tahoma"/>
            <family val="2"/>
          </rPr>
          <t>I.M.C</t>
        </r>
        <r>
          <rPr>
            <sz val="9"/>
            <color indexed="81"/>
            <rFont val="Tahoma"/>
            <family val="2"/>
          </rPr>
          <t>. tenga un valor</t>
        </r>
        <r>
          <rPr>
            <b/>
            <sz val="9"/>
            <color indexed="81"/>
            <rFont val="Tahoma"/>
            <family val="2"/>
          </rPr>
          <t xml:space="preserve"> entre 28 y 31.9
</t>
        </r>
        <r>
          <rPr>
            <sz val="9"/>
            <color indexed="81"/>
            <rFont val="Tahoma"/>
            <family val="2"/>
          </rPr>
          <t>Además</t>
        </r>
        <r>
          <rPr>
            <b/>
            <sz val="9"/>
            <color indexed="81"/>
            <rFont val="Tahoma"/>
            <family val="2"/>
          </rPr>
          <t>, la edad del paciente</t>
        </r>
        <r>
          <rPr>
            <sz val="9"/>
            <color indexed="81"/>
            <rFont val="Tahoma"/>
            <family val="2"/>
          </rPr>
          <t xml:space="preserve"> en el momento del formulario</t>
        </r>
        <r>
          <rPr>
            <b/>
            <sz val="9"/>
            <color indexed="81"/>
            <rFont val="Tahoma"/>
            <family val="2"/>
          </rPr>
          <t xml:space="preserve"> mayores o igual  65 años
</t>
        </r>
        <r>
          <rPr>
            <sz val="9"/>
            <color indexed="81"/>
            <rFont val="Tahoma"/>
            <family val="2"/>
          </rPr>
          <t xml:space="preserve">y en campo </t>
        </r>
        <r>
          <rPr>
            <b/>
            <sz val="9"/>
            <color indexed="81"/>
            <rFont val="Tahoma"/>
            <family val="2"/>
          </rPr>
          <t>"Fecha Próximo Control"</t>
        </r>
        <r>
          <rPr>
            <sz val="9"/>
            <color indexed="81"/>
            <rFont val="Tahoma"/>
            <family val="2"/>
          </rPr>
          <t xml:space="preserve"> tenga un valor superior o igual a la Fecha de corte menos 11 meses y 29 dias. 
</t>
        </r>
        <r>
          <rPr>
            <b/>
            <sz val="9"/>
            <color indexed="81"/>
            <rFont val="Tahoma"/>
            <family val="2"/>
          </rPr>
          <t xml:space="preserve">
</t>
        </r>
        <r>
          <rPr>
            <sz val="9"/>
            <color indexed="81"/>
            <rFont val="Tahoma"/>
            <family val="2"/>
          </rPr>
          <t>*Formularios Clínicos tambien se pueden agregar desde Modulo Box/Agregar documentos a una atencion*</t>
        </r>
      </text>
    </comment>
    <comment ref="C73" authorId="2" shapeId="0" xr:uid="{CEBC2E68-6D51-442E-9C6F-A77223F7B336}">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t>
        </r>
        <r>
          <rPr>
            <b/>
            <sz val="9"/>
            <color indexed="81"/>
            <rFont val="Tahoma"/>
            <family val="2"/>
          </rPr>
          <t xml:space="preserve"> 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Dislipidémico</t>
        </r>
        <r>
          <rPr>
            <sz val="9"/>
            <color indexed="81"/>
            <rFont val="Tahoma"/>
            <family val="2"/>
          </rPr>
          <t xml:space="preserve"> valor </t>
        </r>
        <r>
          <rPr>
            <b/>
            <sz val="9"/>
            <color indexed="81"/>
            <rFont val="Tahoma"/>
            <family val="2"/>
          </rPr>
          <t>SI</t>
        </r>
        <r>
          <rPr>
            <sz val="9"/>
            <color indexed="81"/>
            <rFont val="Tahoma"/>
            <family val="2"/>
          </rPr>
          <t xml:space="preserve">.
 - Campo Estado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 </t>
        </r>
        <r>
          <rPr>
            <b/>
            <sz val="9"/>
            <color indexed="81"/>
            <rFont val="Tahoma"/>
            <family val="2"/>
          </rPr>
          <t>I.M.C</t>
        </r>
        <r>
          <rPr>
            <sz val="9"/>
            <color indexed="81"/>
            <rFont val="Tahoma"/>
            <family val="2"/>
          </rPr>
          <t xml:space="preserve">. tenga un valor </t>
        </r>
        <r>
          <rPr>
            <b/>
            <sz val="9"/>
            <color indexed="81"/>
            <rFont val="Tahoma"/>
            <family val="2"/>
          </rPr>
          <t xml:space="preserve">Igual o Mayor a 30 
</t>
        </r>
        <r>
          <rPr>
            <sz val="9"/>
            <color indexed="81"/>
            <rFont val="Tahoma"/>
            <family val="2"/>
          </rPr>
          <t>Además,</t>
        </r>
        <r>
          <rPr>
            <b/>
            <sz val="9"/>
            <color indexed="81"/>
            <rFont val="Tahoma"/>
            <family val="2"/>
          </rPr>
          <t xml:space="preserve"> la edad del paciente</t>
        </r>
        <r>
          <rPr>
            <sz val="9"/>
            <color indexed="81"/>
            <rFont val="Tahoma"/>
            <family val="2"/>
          </rPr>
          <t xml:space="preserve"> en el momento del formulario</t>
        </r>
        <r>
          <rPr>
            <b/>
            <sz val="9"/>
            <color indexed="81"/>
            <rFont val="Tahoma"/>
            <family val="2"/>
          </rPr>
          <t xml:space="preserve"> entre 15 a 64 años 11 meses 30 dias 23 horas
</t>
        </r>
        <r>
          <rPr>
            <sz val="9"/>
            <color indexed="81"/>
            <rFont val="Tahoma"/>
            <family val="2"/>
          </rPr>
          <t xml:space="preserve"> y en campo </t>
        </r>
        <r>
          <rPr>
            <b/>
            <sz val="9"/>
            <color indexed="81"/>
            <rFont val="Tahoma"/>
            <family val="2"/>
          </rPr>
          <t>"Fecha Próximo Control"</t>
        </r>
        <r>
          <rPr>
            <sz val="9"/>
            <color indexed="81"/>
            <rFont val="Tahoma"/>
            <family val="2"/>
          </rPr>
          <t xml:space="preserve"> tenga un valor superior o igual a la Fecha de corte menos 11 meses y 29 dias. 
</t>
        </r>
        <r>
          <rPr>
            <b/>
            <sz val="9"/>
            <color indexed="81"/>
            <rFont val="Tahoma"/>
            <family val="2"/>
          </rPr>
          <t xml:space="preserve">
</t>
        </r>
        <r>
          <rPr>
            <sz val="9"/>
            <color indexed="81"/>
            <rFont val="Tahoma"/>
            <family val="2"/>
          </rPr>
          <t>*Formularios Clínicos tambien se pueden agregar desde Modulo Box/Agregar documentos a una atencion*</t>
        </r>
      </text>
    </comment>
    <comment ref="C74" authorId="2" shapeId="0" xr:uid="{BEBCD76A-B24A-42E6-BFB8-F2394F3EEB91}">
      <text>
        <r>
          <rPr>
            <sz val="9"/>
            <color indexed="81"/>
            <rFont val="Tahoma"/>
            <family val="2"/>
          </rPr>
          <t xml:space="preserve">Este dato aparecerá  luego de que en la atención registrada en </t>
        </r>
        <r>
          <rPr>
            <b/>
            <sz val="9"/>
            <color indexed="81"/>
            <rFont val="Tahoma"/>
            <family val="2"/>
          </rPr>
          <t>Módulo de Box/Pacientes citados</t>
        </r>
        <r>
          <rPr>
            <sz val="9"/>
            <color indexed="81"/>
            <rFont val="Tahoma"/>
            <family val="2"/>
          </rPr>
          <t xml:space="preserve"> ó </t>
        </r>
        <r>
          <rPr>
            <b/>
            <sz val="9"/>
            <color indexed="81"/>
            <rFont val="Tahoma"/>
            <family val="2"/>
          </rPr>
          <t>Módulo Box/Agregar documento a una atención</t>
        </r>
        <r>
          <rPr>
            <sz val="9"/>
            <color indexed="81"/>
            <rFont val="Tahoma"/>
            <family val="2"/>
          </rPr>
          <t xml:space="preserve">; se registre el </t>
        </r>
        <r>
          <rPr>
            <b/>
            <sz val="9"/>
            <color indexed="81"/>
            <rFont val="Tahoma"/>
            <family val="2"/>
          </rPr>
          <t>Formulario Clínico:</t>
        </r>
        <r>
          <rPr>
            <sz val="9"/>
            <color indexed="81"/>
            <rFont val="Tahoma"/>
            <family val="2"/>
          </rPr>
          <t xml:space="preserve"> </t>
        </r>
        <r>
          <rPr>
            <b/>
            <sz val="9"/>
            <color indexed="81"/>
            <rFont val="Tahoma"/>
            <family val="2"/>
          </rPr>
          <t>"Nuevo Control Cardiovascular"</t>
        </r>
        <r>
          <rPr>
            <sz val="9"/>
            <color indexed="81"/>
            <rFont val="Tahoma"/>
            <family val="2"/>
          </rPr>
          <t xml:space="preserve">; en el campo:
 - Es </t>
        </r>
        <r>
          <rPr>
            <b/>
            <sz val="9"/>
            <color indexed="81"/>
            <rFont val="Tahoma"/>
            <family val="2"/>
          </rPr>
          <t>HTA</t>
        </r>
        <r>
          <rPr>
            <sz val="9"/>
            <color indexed="81"/>
            <rFont val="Tahoma"/>
            <family val="2"/>
          </rPr>
          <t xml:space="preserve"> valor</t>
        </r>
        <r>
          <rPr>
            <b/>
            <sz val="9"/>
            <color indexed="81"/>
            <rFont val="Tahoma"/>
            <family val="2"/>
          </rPr>
          <t xml:space="preserve"> 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DM2</t>
        </r>
        <r>
          <rPr>
            <sz val="9"/>
            <color indexed="81"/>
            <rFont val="Tahoma"/>
            <family val="2"/>
          </rPr>
          <t xml:space="preserve"> valor </t>
        </r>
        <r>
          <rPr>
            <b/>
            <sz val="9"/>
            <color indexed="81"/>
            <rFont val="Tahoma"/>
            <family val="2"/>
          </rPr>
          <t>SI</t>
        </r>
        <r>
          <rPr>
            <sz val="9"/>
            <color indexed="81"/>
            <rFont val="Tahoma"/>
            <family val="2"/>
          </rPr>
          <t xml:space="preserve">
 - Campo </t>
        </r>
        <r>
          <rPr>
            <b/>
            <sz val="9"/>
            <color indexed="81"/>
            <rFont val="Tahoma"/>
            <family val="2"/>
          </rPr>
          <t>Estado</t>
        </r>
        <r>
          <rPr>
            <sz val="9"/>
            <color indexed="81"/>
            <rFont val="Tahoma"/>
            <family val="2"/>
          </rPr>
          <t xml:space="preserve">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y/ó
 - Es </t>
        </r>
        <r>
          <rPr>
            <b/>
            <sz val="9"/>
            <color indexed="81"/>
            <rFont val="Tahoma"/>
            <family val="2"/>
          </rPr>
          <t>Dislipidémico</t>
        </r>
        <r>
          <rPr>
            <sz val="9"/>
            <color indexed="81"/>
            <rFont val="Tahoma"/>
            <family val="2"/>
          </rPr>
          <t xml:space="preserve"> valor </t>
        </r>
        <r>
          <rPr>
            <b/>
            <sz val="9"/>
            <color indexed="81"/>
            <rFont val="Tahoma"/>
            <family val="2"/>
          </rPr>
          <t>SI</t>
        </r>
        <r>
          <rPr>
            <sz val="9"/>
            <color indexed="81"/>
            <rFont val="Tahoma"/>
            <family val="2"/>
          </rPr>
          <t xml:space="preserve">.
 - Campo Estado valor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(el registro haya sido realizado hasta un plazo maximo de 1 año hacia atrás desde la fecha de corte)
Además en campo</t>
        </r>
        <r>
          <rPr>
            <b/>
            <sz val="9"/>
            <color indexed="81"/>
            <rFont val="Tahoma"/>
            <family val="2"/>
          </rPr>
          <t xml:space="preserve"> I.M.C</t>
        </r>
        <r>
          <rPr>
            <sz val="9"/>
            <color indexed="81"/>
            <rFont val="Tahoma"/>
            <family val="2"/>
          </rPr>
          <t xml:space="preserve">. tenga un valor </t>
        </r>
        <r>
          <rPr>
            <b/>
            <sz val="9"/>
            <color indexed="81"/>
            <rFont val="Tahoma"/>
            <family val="2"/>
          </rPr>
          <t xml:space="preserve">Igual o Mayor a 32 </t>
        </r>
        <r>
          <rPr>
            <sz val="9"/>
            <color indexed="81"/>
            <rFont val="Tahoma"/>
            <family val="2"/>
          </rPr>
          <t xml:space="preserve"> 
Además, </t>
        </r>
        <r>
          <rPr>
            <b/>
            <sz val="9"/>
            <color indexed="81"/>
            <rFont val="Tahoma"/>
            <family val="2"/>
          </rPr>
          <t>la edad del paciente</t>
        </r>
        <r>
          <rPr>
            <sz val="9"/>
            <color indexed="81"/>
            <rFont val="Tahoma"/>
            <family val="2"/>
          </rPr>
          <t xml:space="preserve"> en el momento del formulario </t>
        </r>
        <r>
          <rPr>
            <b/>
            <sz val="9"/>
            <color indexed="81"/>
            <rFont val="Tahoma"/>
            <family val="2"/>
          </rPr>
          <t>mayores o igual  65 años</t>
        </r>
        <r>
          <rPr>
            <sz val="9"/>
            <color indexed="81"/>
            <rFont val="Tahoma"/>
            <family val="2"/>
          </rPr>
          <t xml:space="preserve">
y en campo </t>
        </r>
        <r>
          <rPr>
            <b/>
            <sz val="9"/>
            <color indexed="81"/>
            <rFont val="Tahoma"/>
            <family val="2"/>
          </rPr>
          <t>"Fecha Próximo Control"</t>
        </r>
        <r>
          <rPr>
            <sz val="9"/>
            <color indexed="81"/>
            <rFont val="Tahoma"/>
            <family val="2"/>
          </rPr>
          <t xml:space="preserve"> tenga un valor superior o igual a la Fecha de corte menos 11 meses y 29 dias. 
</t>
        </r>
        <r>
          <rPr>
            <b/>
            <sz val="9"/>
            <color indexed="81"/>
            <rFont val="Tahoma"/>
            <family val="2"/>
          </rPr>
          <t xml:space="preserve">
</t>
        </r>
        <r>
          <rPr>
            <sz val="9"/>
            <color indexed="81"/>
            <rFont val="Tahoma"/>
            <family val="2"/>
          </rPr>
          <t>*Formularios Clínicos tambien se pueden agregar desde Modulo Box/Agregar documentos a una atencion*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Ines Kohnenkamp</author>
    <author>Cristian Astudillo</author>
    <author>John San Martin</author>
    <author>John San Martin Retamal</author>
    <author>fmenares</author>
  </authors>
  <commentList>
    <comment ref="O9" authorId="0" shapeId="0" xr:uid="{00000000-0006-0000-0400-000001000000}">
      <text>
        <r>
          <rPr>
            <sz val="9"/>
            <color indexed="81"/>
            <rFont val="Tahoma"/>
            <family val="2"/>
          </rPr>
          <t>Contabiliza los usuarios en control (segun edad) que  en el</t>
        </r>
        <r>
          <rPr>
            <b/>
            <sz val="9"/>
            <color indexed="81"/>
            <rFont val="Tahoma"/>
            <family val="2"/>
          </rPr>
          <t xml:space="preserve"> Módulo Admisión</t>
        </r>
        <r>
          <rPr>
            <sz val="9"/>
            <color indexed="81"/>
            <rFont val="Tahoma"/>
            <family val="2"/>
          </rPr>
          <t xml:space="preserve"> e indique un </t>
        </r>
        <r>
          <rPr>
            <b/>
            <sz val="9"/>
            <color indexed="81"/>
            <rFont val="Tahoma"/>
            <family val="2"/>
          </rPr>
          <t>Pueblos Originarios.</t>
        </r>
        <r>
          <rPr>
            <sz val="9"/>
            <color indexed="81"/>
            <rFont val="Tahoma"/>
            <family val="2"/>
          </rPr>
          <t xml:space="preserve">
</t>
        </r>
      </text>
    </comment>
    <comment ref="Q9" authorId="0" shapeId="0" xr:uid="{00000000-0006-0000-0400-000002000000}">
      <text>
        <r>
          <rPr>
            <sz val="9"/>
            <color indexed="81"/>
            <rFont val="Tahoma"/>
            <family val="2"/>
          </rPr>
          <t xml:space="preserve">Se contabilizara a los pacientes que tengan en  Antecedentes del usuario </t>
        </r>
        <r>
          <rPr>
            <b/>
            <sz val="9"/>
            <color indexed="81"/>
            <rFont val="Tahoma"/>
            <family val="2"/>
          </rPr>
          <t>APS / Pestaña "Identificacion"  Item  Alertas Adm.  "MIGRANTES"</t>
        </r>
      </text>
    </comment>
    <comment ref="A12" authorId="1" shapeId="0" xr:uid="{00000000-0006-0000-0400-000003000000}">
      <text>
        <r>
          <rPr>
            <sz val="9"/>
            <color indexed="81"/>
            <rFont val="Tahoma"/>
            <family val="2"/>
          </rPr>
          <t xml:space="preserve">Registrada en el Módulo Box - Pacientes Citados  o en Agregar documentos a una atención  y en el </t>
        </r>
        <r>
          <rPr>
            <b/>
            <sz val="9"/>
            <color indexed="81"/>
            <rFont val="Tahoma"/>
            <family val="2"/>
          </rPr>
          <t xml:space="preserve"> Formulario  "EMP - Examen de Medicina Preventiva" se registre en el campo Estado del examen, el valor: EMP Vigente Informado, 
en la Sección EMP En personas Mayores (65 Años o más) se registre en el campo Estado del Paciente el valor: Ingreso, Seguimiento, además tenga el Campo Fecha Próximo Control contenga una fecha aproximada a su próxima citación a control</t>
        </r>
        <r>
          <rPr>
            <sz val="9"/>
            <color indexed="81"/>
            <rFont val="Tahoma"/>
            <family val="2"/>
          </rPr>
          <t xml:space="preserve">
Y 
por último en la sección Evaluacion Funcional en el campo</t>
        </r>
        <r>
          <rPr>
            <b/>
            <sz val="9"/>
            <color indexed="81"/>
            <rFont val="Tahoma"/>
            <family val="2"/>
          </rPr>
          <t xml:space="preserve"> RESULTADO EFAM PARTE "B"</t>
        </r>
        <r>
          <rPr>
            <sz val="9"/>
            <color indexed="81"/>
            <rFont val="Tahoma"/>
            <family val="2"/>
          </rPr>
          <t xml:space="preserve"> registre</t>
        </r>
        <r>
          <rPr>
            <b/>
            <sz val="9"/>
            <color indexed="81"/>
            <rFont val="Tahoma"/>
            <family val="2"/>
          </rPr>
          <t xml:space="preserve"> PERSONA AUTOVALENTE SIN RIESGO
Referencia Manual DEIS Serie P:
</t>
        </r>
        <r>
          <rPr>
            <sz val="9"/>
            <color indexed="81"/>
            <rFont val="Tahoma"/>
            <family val="2"/>
          </rPr>
          <t>"Se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A13" authorId="1" shapeId="0" xr:uid="{00000000-0006-0000-0400-000004000000}">
      <text>
        <r>
          <rPr>
            <sz val="9"/>
            <color indexed="81"/>
            <rFont val="Tahoma"/>
            <family val="2"/>
          </rPr>
          <t xml:space="preserve">Registrada en el Módulo Box - Pacientes Citados  o en Agregar documentos a una atención  y en el  </t>
        </r>
        <r>
          <rPr>
            <b/>
            <sz val="9"/>
            <color indexed="81"/>
            <rFont val="Tahoma"/>
            <family val="2"/>
          </rPr>
          <t>Formulario  "EMP - Examen de Medicina Preventiva" se registre en el campo Estado del examen, el valor: EMP Vigente Informado, 
en la Sección EMP En personas Mayores (65 Años o más) se registre en el campo Estado del Paciente el valor: Ingreso, Seguimiento, además tenga el Campo Fecha Próximo Control contenga una fecha aproximada a su próxima citación a control</t>
        </r>
        <r>
          <rPr>
            <sz val="9"/>
            <color indexed="81"/>
            <rFont val="Tahoma"/>
            <family val="2"/>
          </rPr>
          <t xml:space="preserve">
Y 
por último en la sección Evaluacion Funcional en el campo</t>
        </r>
        <r>
          <rPr>
            <b/>
            <sz val="9"/>
            <color indexed="81"/>
            <rFont val="Tahoma"/>
            <family val="2"/>
          </rPr>
          <t xml:space="preserve"> RESULTADO EFAM PARTE "B"</t>
        </r>
        <r>
          <rPr>
            <sz val="9"/>
            <color indexed="81"/>
            <rFont val="Tahoma"/>
            <family val="2"/>
          </rPr>
          <t xml:space="preserve"> registre</t>
        </r>
        <r>
          <rPr>
            <b/>
            <sz val="9"/>
            <color indexed="81"/>
            <rFont val="Tahoma"/>
            <family val="2"/>
          </rPr>
          <t xml:space="preserve"> PERSONA AUTOVALENTE CON RIESGO</t>
        </r>
        <r>
          <rPr>
            <sz val="9"/>
            <color indexed="81"/>
            <rFont val="Tahoma"/>
            <family val="2"/>
          </rPr>
          <t xml:space="preserve">
Referencia Manual DEIS Serie P: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A14" authorId="1" shapeId="0" xr:uid="{00000000-0006-0000-0400-000005000000}">
      <text>
        <r>
          <rPr>
            <sz val="9"/>
            <color indexed="81"/>
            <rFont val="Tahoma"/>
            <family val="2"/>
          </rPr>
          <t xml:space="preserve">
Registrada en el Módulo Box - Pacientes Citados  o en Agregar documentos a una atención  y en el  </t>
        </r>
        <r>
          <rPr>
            <b/>
            <sz val="9"/>
            <color indexed="81"/>
            <rFont val="Tahoma"/>
            <family val="2"/>
          </rPr>
          <t>Formulario  "EMP - Examen de Medicina Preventiva" se registre en el campo Estado del examen, el valor: EMP Vigente Informado, 
en la Sección EMP En personas Mayores (65 Años o más) se registre en el campo Estado del Paciente el valor: Ingreso, Seguimiento, además tenga el Campo Fecha Próximo Control contenga una fecha aproximada a su próxima citación a control</t>
        </r>
        <r>
          <rPr>
            <sz val="9"/>
            <color indexed="81"/>
            <rFont val="Tahoma"/>
            <family val="2"/>
          </rPr>
          <t xml:space="preserve">
Y 
por último en la sección Evaluacion Funcional en el campo </t>
        </r>
        <r>
          <rPr>
            <b/>
            <sz val="9"/>
            <color indexed="81"/>
            <rFont val="Tahoma"/>
            <family val="2"/>
          </rPr>
          <t>RESULTADO EFAM PARTE "A"</t>
        </r>
        <r>
          <rPr>
            <sz val="9"/>
            <color indexed="81"/>
            <rFont val="Tahoma"/>
            <family val="2"/>
          </rPr>
          <t xml:space="preserve"> registre</t>
        </r>
        <r>
          <rPr>
            <b/>
            <sz val="9"/>
            <color indexed="81"/>
            <rFont val="Tahoma"/>
            <family val="2"/>
          </rPr>
          <t xml:space="preserve"> RIESGO DE DEPENDENCIA</t>
        </r>
        <r>
          <rPr>
            <sz val="9"/>
            <color indexed="81"/>
            <rFont val="Tahoma"/>
            <family val="2"/>
          </rPr>
          <t xml:space="preserve">
Referencia Manual DEIS Serie P: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A15" authorId="2" shapeId="0" xr:uid="{00000000-0006-0000-0400-000006000000}">
      <text>
        <r>
          <rPr>
            <b/>
            <sz val="9"/>
            <color indexed="81"/>
            <rFont val="Tahoma"/>
            <family val="2"/>
          </rPr>
          <t xml:space="preserve">
</t>
        </r>
        <r>
          <rPr>
            <sz val="9"/>
            <color indexed="81"/>
            <rFont val="Tahoma"/>
            <family val="2"/>
          </rPr>
          <t>Sumatoria de las Condiciónes de Funcionalidad.</t>
        </r>
        <r>
          <rPr>
            <b/>
            <sz val="9"/>
            <color indexed="81"/>
            <rFont val="Tahoma"/>
            <family val="2"/>
          </rPr>
          <t xml:space="preserve">
AUTOVALENTE SIN RIESGO
AUTOVALENTE CON RIESGO
RIESGO DEPENDENCIA</t>
        </r>
      </text>
    </comment>
    <comment ref="A16" authorId="1" shapeId="0" xr:uid="{00000000-0006-0000-0400-000007000000}">
      <text>
        <r>
          <rPr>
            <sz val="9"/>
            <color indexed="81"/>
            <rFont val="Tahoma"/>
            <family val="2"/>
          </rPr>
          <t xml:space="preserve">Registrada en el Módulo Box - Pacientes Citados  o en Agregar documentos a una atención  y en el  </t>
        </r>
        <r>
          <rPr>
            <b/>
            <sz val="9"/>
            <color indexed="81"/>
            <rFont val="Tahoma"/>
            <family val="2"/>
          </rPr>
          <t>Formulario  "EMP - Examen de Medicina Preventiva" se registre en el campo Estado del examen, el valor: EMP Vigente Informado, 
en la Sección EMP En personas Mayores (65 Años o más) se registre en el campo Estado del Paciente el valor: Ingreso o Seguimiento</t>
        </r>
        <r>
          <rPr>
            <sz val="9"/>
            <color indexed="81"/>
            <rFont val="Tahoma"/>
            <family val="2"/>
          </rPr>
          <t xml:space="preserve">
Y en la sección </t>
        </r>
        <r>
          <rPr>
            <b/>
            <sz val="9"/>
            <color indexed="81"/>
            <rFont val="Tahoma"/>
            <family val="2"/>
          </rPr>
          <t>Indice de Barthel (Por Atencion), en el campo NIVEL DE SEVERIDAD Tenga seleccionado DEPENDENCIA LEVE.</t>
        </r>
        <r>
          <rPr>
            <sz val="9"/>
            <color indexed="81"/>
            <rFont val="Tahoma"/>
            <family val="2"/>
          </rPr>
          <t xml:space="preserve">
Ó
Fomulario</t>
        </r>
        <r>
          <rPr>
            <b/>
            <sz val="9"/>
            <color indexed="81"/>
            <rFont val="Tahoma"/>
            <family val="2"/>
          </rPr>
          <t xml:space="preserve"> Indice de Barthel</t>
        </r>
        <r>
          <rPr>
            <sz val="9"/>
            <color indexed="81"/>
            <rFont val="Tahoma"/>
            <family val="2"/>
          </rPr>
          <t xml:space="preserve"> tenga como resultado en el Campo </t>
        </r>
        <r>
          <rPr>
            <b/>
            <sz val="9"/>
            <color indexed="81"/>
            <rFont val="Tahoma"/>
            <family val="2"/>
          </rPr>
          <t>Nivel de Severidad</t>
        </r>
        <r>
          <rPr>
            <sz val="9"/>
            <color indexed="81"/>
            <rFont val="Tahoma"/>
            <family val="2"/>
          </rPr>
          <t xml:space="preserve"> el valor</t>
        </r>
        <r>
          <rPr>
            <b/>
            <sz val="9"/>
            <color indexed="81"/>
            <rFont val="Tahoma"/>
            <family val="2"/>
          </rPr>
          <t xml:space="preserve"> Dependencia Leve
</t>
        </r>
        <r>
          <rPr>
            <sz val="9"/>
            <color indexed="81"/>
            <rFont val="Tahoma"/>
            <family val="2"/>
          </rPr>
          <t xml:space="preserve">
</t>
        </r>
        <r>
          <rPr>
            <b/>
            <sz val="9"/>
            <color indexed="81"/>
            <rFont val="Tahoma"/>
            <family val="2"/>
          </rPr>
          <t>Referencia Manual DEIS Serie P:</t>
        </r>
        <r>
          <rPr>
            <sz val="9"/>
            <color indexed="81"/>
            <rFont val="Tahoma"/>
            <family val="2"/>
          </rPr>
          <t xml:space="preserve">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A17" authorId="1" shapeId="0" xr:uid="{00000000-0006-0000-0400-000008000000}">
      <text>
        <r>
          <rPr>
            <sz val="9"/>
            <color indexed="81"/>
            <rFont val="Tahoma"/>
            <family val="2"/>
          </rPr>
          <t xml:space="preserve">Registrada en el Módulo Box - Pacientes Citados  o en Agregar documentos a una atención  y en el  </t>
        </r>
        <r>
          <rPr>
            <b/>
            <sz val="9"/>
            <color indexed="81"/>
            <rFont val="Tahoma"/>
            <family val="2"/>
          </rPr>
          <t>Formulario  "EMP - Examen de Medicina Preventiva" se registre en el campo Estado del examen, el valor: EMP Vigente Informado, 
en la Sección EMP En personas Mayores (65 Años o más) se registre en el campo Estado del Paciente el valor: Ingreso o Seguimiento</t>
        </r>
        <r>
          <rPr>
            <sz val="9"/>
            <color indexed="81"/>
            <rFont val="Tahoma"/>
            <family val="2"/>
          </rPr>
          <t xml:space="preserve">
Y en la sección</t>
        </r>
        <r>
          <rPr>
            <b/>
            <sz val="9"/>
            <color indexed="81"/>
            <rFont val="Tahoma"/>
            <family val="2"/>
          </rPr>
          <t xml:space="preserve"> Indice de Barthel (Por Atencion), en el campo NIVEL DE SEVERIDAD Tenga seleccionado DEPENDENCIA MODERADO.</t>
        </r>
        <r>
          <rPr>
            <sz val="9"/>
            <color indexed="81"/>
            <rFont val="Tahoma"/>
            <family val="2"/>
          </rPr>
          <t xml:space="preserve">
Ó
Fomulario </t>
        </r>
        <r>
          <rPr>
            <b/>
            <sz val="9"/>
            <color indexed="81"/>
            <rFont val="Tahoma"/>
            <family val="2"/>
          </rPr>
          <t xml:space="preserve">Indice de Barthel </t>
        </r>
        <r>
          <rPr>
            <sz val="9"/>
            <color indexed="81"/>
            <rFont val="Tahoma"/>
            <family val="2"/>
          </rPr>
          <t>tenga como resultado en el Campo</t>
        </r>
        <r>
          <rPr>
            <b/>
            <sz val="9"/>
            <color indexed="81"/>
            <rFont val="Tahoma"/>
            <family val="2"/>
          </rPr>
          <t xml:space="preserve"> Nivel de Severidad el valor Dependencia Moderada
Referencia Manual DEIS Serie P:</t>
        </r>
        <r>
          <rPr>
            <sz val="9"/>
            <color indexed="81"/>
            <rFont val="Tahoma"/>
            <family val="2"/>
          </rPr>
          <t xml:space="preserve">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A18" authorId="1" shapeId="0" xr:uid="{00000000-0006-0000-0400-000009000000}">
      <text>
        <r>
          <rPr>
            <sz val="9"/>
            <color indexed="81"/>
            <rFont val="Tahoma"/>
            <family val="2"/>
          </rPr>
          <t xml:space="preserve">Registrada en el Módulo Box - Pacientes Citados  o en Agregar documentos a una atención  y en el  Formulario  </t>
        </r>
        <r>
          <rPr>
            <b/>
            <sz val="9"/>
            <color indexed="81"/>
            <rFont val="Tahoma"/>
            <family val="2"/>
          </rPr>
          <t>"EMP - Examen de Medicina Preventiva" se registre en el campo Estado del examen, el valor: EMP Vigente Informado, 
en la Sección EMP En personas Mayores (65 Años o más) se registre en el campo Estado del Paciente el valor: Ingreso o Seguimiento
Y en la sección Indice de Barthel (Por Atencion), en el campo NIVEL DE SEVERIDAD Tenga seleccionado DEPENDENCIA GRAVE</t>
        </r>
        <r>
          <rPr>
            <sz val="9"/>
            <color indexed="81"/>
            <rFont val="Tahoma"/>
            <family val="2"/>
          </rPr>
          <t xml:space="preserve">
Ó
Fomulario</t>
        </r>
        <r>
          <rPr>
            <b/>
            <sz val="9"/>
            <color indexed="81"/>
            <rFont val="Tahoma"/>
            <family val="2"/>
          </rPr>
          <t xml:space="preserve"> Indice de Barthel</t>
        </r>
        <r>
          <rPr>
            <sz val="9"/>
            <color indexed="81"/>
            <rFont val="Tahoma"/>
            <family val="2"/>
          </rPr>
          <t xml:space="preserve"> tenga como resultado en el Campo</t>
        </r>
        <r>
          <rPr>
            <b/>
            <sz val="9"/>
            <color indexed="81"/>
            <rFont val="Tahoma"/>
            <family val="2"/>
          </rPr>
          <t xml:space="preserve"> Nivel de Severidad el valor Dependencia Grave</t>
        </r>
        <r>
          <rPr>
            <sz val="9"/>
            <color indexed="81"/>
            <rFont val="Tahoma"/>
            <family val="2"/>
          </rPr>
          <t xml:space="preserve">
</t>
        </r>
        <r>
          <rPr>
            <b/>
            <sz val="9"/>
            <color indexed="81"/>
            <rFont val="Tahoma"/>
            <family val="2"/>
          </rPr>
          <t>Referencia Manual DEIS Serie P:</t>
        </r>
        <r>
          <rPr>
            <sz val="9"/>
            <color indexed="81"/>
            <rFont val="Tahoma"/>
            <family val="2"/>
          </rPr>
          <t xml:space="preserve">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C19" authorId="1" shapeId="0" xr:uid="{00000000-0006-0000-0400-00000A000000}">
      <text>
        <r>
          <rPr>
            <sz val="9"/>
            <color indexed="81"/>
            <rFont val="Tahoma"/>
            <family val="2"/>
          </rPr>
          <t xml:space="preserve">Registrada en el Módulo Box - Pacientes Citados  o en Agregar documentos a una atención  y en el  </t>
        </r>
        <r>
          <rPr>
            <b/>
            <sz val="9"/>
            <color indexed="81"/>
            <rFont val="Tahoma"/>
            <family val="2"/>
          </rPr>
          <t>Formulario  "EMP - Examen de Medicina Preventiva" se registre en el campo Estado del examen, el valor: EMP Vigente Informado, 
en la Sección EMP En personas Mayores (65 Años o más) se registre en el campo Estado del Paciente el valor: Ingreso o Seguimiento
Y en la sección Indice de Barthel (Por Atencion), en el campo NIVEL DE SEVERIDAD Tenga seleccionado DEPENDENCIA TOTAL</t>
        </r>
        <r>
          <rPr>
            <sz val="9"/>
            <color indexed="81"/>
            <rFont val="Tahoma"/>
            <family val="2"/>
          </rPr>
          <t xml:space="preserve">
Ó
Fomulario </t>
        </r>
        <r>
          <rPr>
            <b/>
            <sz val="9"/>
            <color indexed="81"/>
            <rFont val="Tahoma"/>
            <family val="2"/>
          </rPr>
          <t>Indice de Barthel</t>
        </r>
        <r>
          <rPr>
            <sz val="9"/>
            <color indexed="81"/>
            <rFont val="Tahoma"/>
            <family val="2"/>
          </rPr>
          <t xml:space="preserve"> tenga como resultado en el Campo</t>
        </r>
        <r>
          <rPr>
            <b/>
            <sz val="9"/>
            <color indexed="81"/>
            <rFont val="Tahoma"/>
            <family val="2"/>
          </rPr>
          <t xml:space="preserve"> Nivel de Severidad el valor Dependencia Total
Referencia Manual DEIS Serie P:
</t>
        </r>
        <r>
          <rPr>
            <sz val="9"/>
            <color indexed="81"/>
            <rFont val="Tahoma"/>
            <family val="2"/>
          </rPr>
          <t xml:space="preserve">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A20" authorId="2" shapeId="0" xr:uid="{00000000-0006-0000-0400-00000B000000}">
      <text>
        <r>
          <rPr>
            <sz val="9"/>
            <color indexed="81"/>
            <rFont val="Tahoma"/>
            <family val="2"/>
          </rPr>
          <t xml:space="preserve">Sumatoria de condiciones de Funcionalidad:
</t>
        </r>
        <r>
          <rPr>
            <b/>
            <sz val="9"/>
            <color indexed="81"/>
            <rFont val="Tahoma"/>
            <family val="2"/>
          </rPr>
          <t>DEPENDIENTE LEVE
DEPENDIENTE MODERADO
DEPENDIENTE GRAVE
DEPENDIENTE TOTAL</t>
        </r>
      </text>
    </comment>
    <comment ref="A21" authorId="2" shapeId="0" xr:uid="{00000000-0006-0000-0400-00000C000000}">
      <text>
        <r>
          <rPr>
            <sz val="9"/>
            <color indexed="81"/>
            <rFont val="Tahoma"/>
            <family val="2"/>
          </rPr>
          <t xml:space="preserve">SUMATORIA:
</t>
        </r>
        <r>
          <rPr>
            <b/>
            <sz val="9"/>
            <color indexed="81"/>
            <rFont val="Tahoma"/>
            <family val="2"/>
          </rPr>
          <t>SUBTOTAL (EFAM) + SUBTOTAL (INDICE BARTHEL)</t>
        </r>
        <r>
          <rPr>
            <sz val="9"/>
            <color indexed="81"/>
            <rFont val="Tahoma"/>
            <family val="2"/>
          </rPr>
          <t xml:space="preserve">
</t>
        </r>
      </text>
    </comment>
    <comment ref="Q23" authorId="0" shapeId="0" xr:uid="{00000000-0006-0000-0400-00000D000000}">
      <text>
        <r>
          <rPr>
            <sz val="9"/>
            <color indexed="81"/>
            <rFont val="Tahoma"/>
            <family val="2"/>
          </rPr>
          <t>Contabiliza los usuarios en control (segun edad) que en e</t>
        </r>
        <r>
          <rPr>
            <b/>
            <sz val="9"/>
            <color indexed="81"/>
            <rFont val="Tahoma"/>
            <family val="2"/>
          </rPr>
          <t>l Módulo Admisión</t>
        </r>
        <r>
          <rPr>
            <sz val="9"/>
            <color indexed="81"/>
            <rFont val="Tahoma"/>
            <family val="2"/>
          </rPr>
          <t xml:space="preserve"> e indique un </t>
        </r>
        <r>
          <rPr>
            <b/>
            <sz val="9"/>
            <color indexed="81"/>
            <rFont val="Tahoma"/>
            <family val="2"/>
          </rPr>
          <t>Pueblos Originarios.</t>
        </r>
        <r>
          <rPr>
            <sz val="9"/>
            <color indexed="81"/>
            <rFont val="Tahoma"/>
            <family val="2"/>
          </rPr>
          <t xml:space="preserve">
</t>
        </r>
      </text>
    </comment>
    <comment ref="S23" authorId="0" shapeId="0" xr:uid="{00000000-0006-0000-0400-00000E000000}">
      <text>
        <r>
          <rPr>
            <sz val="9"/>
            <color indexed="81"/>
            <rFont val="Tahoma"/>
            <family val="2"/>
          </rPr>
          <t xml:space="preserve">Se contabilizara a los pacientes que tengan en  Antecedentes del usuario </t>
        </r>
        <r>
          <rPr>
            <b/>
            <sz val="9"/>
            <color indexed="81"/>
            <rFont val="Tahoma"/>
            <family val="2"/>
          </rPr>
          <t>APS / Pestaña "Identificacion"  Item  Alertas Adm.  "MIGRANTES"</t>
        </r>
      </text>
    </comment>
    <comment ref="G24" authorId="3" shapeId="0" xr:uid="{00000000-0006-0000-0400-00000F000000}">
      <text>
        <r>
          <rPr>
            <sz val="9"/>
            <color indexed="81"/>
            <rFont val="Tahoma"/>
            <family val="2"/>
          </rPr>
          <t xml:space="preserve">
*Se debe considerar que los pacientes de 60 a 64 años, no debe desagregarse por condición de funcionalidad, por ello sólo se registran en la primera fila </t>
        </r>
        <r>
          <rPr>
            <b/>
            <sz val="9"/>
            <color indexed="81"/>
            <rFont val="Tahoma"/>
            <family val="2"/>
          </rPr>
          <t>(Autovalente Sin Riesgo</t>
        </r>
        <r>
          <rPr>
            <sz val="9"/>
            <color indexed="81"/>
            <rFont val="Tahoma"/>
            <family val="2"/>
          </rPr>
          <t xml:space="preserve">).
Solo en este Grupo Etario de 60 a 64 años NO se debe Conciderar Realizar el </t>
        </r>
        <r>
          <rPr>
            <b/>
            <sz val="9"/>
            <color indexed="81"/>
            <rFont val="Tahoma"/>
            <family val="2"/>
          </rPr>
          <t xml:space="preserve">Examen de Medicina Preventiva del Adulto Mayor
</t>
        </r>
      </text>
    </comment>
    <comment ref="A26" authorId="1" shapeId="0" xr:uid="{00000000-0006-0000-0400-000010000000}">
      <text>
        <r>
          <rPr>
            <sz val="9"/>
            <color indexed="81"/>
            <rFont val="Tahoma"/>
            <family val="2"/>
          </rPr>
          <t xml:space="preserve">Se considerara como </t>
        </r>
        <r>
          <rPr>
            <b/>
            <sz val="9"/>
            <color indexed="81"/>
            <rFont val="Tahoma"/>
            <family val="2"/>
          </rPr>
          <t>Población Bajo Control</t>
        </r>
        <r>
          <rPr>
            <sz val="9"/>
            <color indexed="81"/>
            <rFont val="Tahoma"/>
            <family val="2"/>
          </rPr>
          <t xml:space="preserve"> a aquellos que cumplan con alguna de estas condiciones:
Este dato aparecerá  luego de que en la atención 
Registrada en el</t>
        </r>
        <r>
          <rPr>
            <b/>
            <sz val="9"/>
            <color indexed="81"/>
            <rFont val="Tahoma"/>
            <family val="2"/>
          </rPr>
          <t xml:space="preserve"> Módulo Box - Pacientes Citados</t>
        </r>
        <r>
          <rPr>
            <sz val="9"/>
            <color indexed="81"/>
            <rFont val="Tahoma"/>
            <family val="2"/>
          </rPr>
          <t xml:space="preserve"> o en </t>
        </r>
        <r>
          <rPr>
            <b/>
            <sz val="9"/>
            <color indexed="81"/>
            <rFont val="Tahoma"/>
            <family val="2"/>
          </rPr>
          <t xml:space="preserve"> Agregar Documentos a una Atención </t>
        </r>
        <r>
          <rPr>
            <sz val="9"/>
            <color indexed="81"/>
            <rFont val="Tahoma"/>
            <family val="2"/>
          </rPr>
          <t>y en el Formulario</t>
        </r>
        <r>
          <rPr>
            <b/>
            <sz val="9"/>
            <color indexed="81"/>
            <rFont val="Tahoma"/>
            <family val="2"/>
          </rPr>
          <t xml:space="preserve"> Programa Más Adulto mayor Autovalente</t>
        </r>
        <r>
          <rPr>
            <sz val="9"/>
            <color indexed="81"/>
            <rFont val="Tahoma"/>
            <family val="2"/>
          </rPr>
          <t xml:space="preserve">, en la sección </t>
        </r>
        <r>
          <rPr>
            <b/>
            <sz val="9"/>
            <color indexed="81"/>
            <rFont val="Tahoma"/>
            <family val="2"/>
          </rPr>
          <t>Datos al Ingreso</t>
        </r>
        <r>
          <rPr>
            <sz val="9"/>
            <color indexed="81"/>
            <rFont val="Tahoma"/>
            <family val="2"/>
          </rPr>
          <t xml:space="preserve">, en el campo  </t>
        </r>
        <r>
          <rPr>
            <b/>
            <sz val="9"/>
            <color indexed="81"/>
            <rFont val="Tahoma"/>
            <family val="2"/>
          </rPr>
          <t>Estado</t>
        </r>
        <r>
          <rPr>
            <sz val="9"/>
            <color indexed="81"/>
            <rFont val="Tahoma"/>
            <family val="2"/>
          </rPr>
          <t xml:space="preserve"> tenga el valor </t>
        </r>
        <r>
          <rPr>
            <b/>
            <sz val="9"/>
            <color indexed="81"/>
            <rFont val="Tahoma"/>
            <family val="2"/>
          </rPr>
          <t>Ingreso</t>
        </r>
        <r>
          <rPr>
            <sz val="9"/>
            <color indexed="81"/>
            <rFont val="Tahoma"/>
            <family val="2"/>
          </rPr>
          <t xml:space="preserve"> o </t>
        </r>
        <r>
          <rPr>
            <b/>
            <sz val="9"/>
            <color indexed="81"/>
            <rFont val="Tahoma"/>
            <family val="2"/>
          </rPr>
          <t xml:space="preserve">Seguimiento </t>
        </r>
        <r>
          <rPr>
            <sz val="9"/>
            <color indexed="81"/>
            <rFont val="Tahoma"/>
            <family val="2"/>
          </rPr>
          <t>y</t>
        </r>
        <r>
          <rPr>
            <b/>
            <sz val="9"/>
            <color indexed="81"/>
            <rFont val="Tahoma"/>
            <family val="2"/>
          </rPr>
          <t xml:space="preserve"> </t>
        </r>
        <r>
          <rPr>
            <sz val="9"/>
            <color indexed="81"/>
            <rFont val="Tahoma"/>
            <family val="2"/>
          </rPr>
          <t>en el campo</t>
        </r>
        <r>
          <rPr>
            <b/>
            <sz val="9"/>
            <color indexed="81"/>
            <rFont val="Tahoma"/>
            <family val="2"/>
          </rPr>
          <t xml:space="preserve"> Funcionalidad al Ingreso</t>
        </r>
        <r>
          <rPr>
            <sz val="9"/>
            <color indexed="81"/>
            <rFont val="Tahoma"/>
            <family val="2"/>
          </rPr>
          <t xml:space="preserve"> contenga el valor </t>
        </r>
        <r>
          <rPr>
            <b/>
            <sz val="9"/>
            <color indexed="81"/>
            <rFont val="Tahoma"/>
            <family val="2"/>
          </rPr>
          <t>Autovalente Sin Riesgo</t>
        </r>
        <r>
          <rPr>
            <sz val="9"/>
            <color indexed="81"/>
            <rFont val="Tahoma"/>
            <family val="2"/>
          </rPr>
          <t xml:space="preserve">.
Y además Para pacientes Mayores de 65 Años debe tener Formulario </t>
        </r>
        <r>
          <rPr>
            <b/>
            <sz val="9"/>
            <color indexed="81"/>
            <rFont val="Tahoma"/>
            <family val="2"/>
          </rPr>
          <t>"EMP - Examen de Medicina Preventiva" se registre en el campo Estado del examen, el valor: EMP Vigente Informado, que el Campo Fecha Próximo Control contenga una fecha aproximada a su próxima citación a control y en la sección Evaluacion Funcional en el campo RESULTADO EFAM PARTE "B" registre PERSONA AUTOVALENTE SIN RIESGO</t>
        </r>
        <r>
          <rPr>
            <sz val="9"/>
            <color indexed="81"/>
            <rFont val="Tahoma"/>
            <family val="2"/>
          </rPr>
          <t xml:space="preserve">
</t>
        </r>
        <r>
          <rPr>
            <b/>
            <sz val="9"/>
            <color indexed="81"/>
            <rFont val="Tahoma"/>
            <family val="2"/>
          </rPr>
          <t xml:space="preserve">Referencia Manual DEIS Serie P:
</t>
        </r>
        <r>
          <rPr>
            <sz val="9"/>
            <color indexed="81"/>
            <rFont val="Tahoma"/>
            <family val="2"/>
          </rPr>
          <t xml:space="preserve">"Se considera como población bajo control a todas las personas que tienen citación para médico, enfermera hasta un plazo máximo de inasistencia a su citación de 11 meses y 29 días a la fecha del corte, periodo durante el cual, se activa el sistema de </t>
        </r>
        <r>
          <rPr>
            <b/>
            <sz val="9"/>
            <color indexed="81"/>
            <rFont val="Tahoma"/>
            <family val="2"/>
          </rPr>
          <t>rescate de pacientes inasistentes</t>
        </r>
        <r>
          <rPr>
            <sz val="9"/>
            <color indexed="81"/>
            <rFont val="Tahoma"/>
            <family val="2"/>
          </rPr>
          <t>. 
Al pasar el plazo de inasistencia desde la última citación, se considera pasivo y deja su condición de
“población en control” por esta causa...</t>
        </r>
      </text>
    </comment>
    <comment ref="A27" authorId="1" shapeId="0" xr:uid="{00000000-0006-0000-0400-000011000000}">
      <text>
        <r>
          <rPr>
            <sz val="9"/>
            <color indexed="81"/>
            <rFont val="Tahoma"/>
            <family val="2"/>
          </rPr>
          <t>Se considerara como</t>
        </r>
        <r>
          <rPr>
            <b/>
            <sz val="9"/>
            <color indexed="81"/>
            <rFont val="Tahoma"/>
            <family val="2"/>
          </rPr>
          <t xml:space="preserve"> Población Bajo Control </t>
        </r>
        <r>
          <rPr>
            <sz val="9"/>
            <color indexed="81"/>
            <rFont val="Tahoma"/>
            <family val="2"/>
          </rPr>
          <t xml:space="preserve">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y en el  Formulario</t>
        </r>
        <r>
          <rPr>
            <b/>
            <sz val="9"/>
            <color indexed="81"/>
            <rFont val="Tahoma"/>
            <family val="2"/>
          </rPr>
          <t xml:space="preserve"> Programa Más Adulto mayor Autovalente</t>
        </r>
        <r>
          <rPr>
            <sz val="9"/>
            <color indexed="81"/>
            <rFont val="Tahoma"/>
            <family val="2"/>
          </rPr>
          <t>, en la sección</t>
        </r>
        <r>
          <rPr>
            <b/>
            <sz val="9"/>
            <color indexed="81"/>
            <rFont val="Tahoma"/>
            <family val="2"/>
          </rPr>
          <t xml:space="preserve"> Datos al Ingreso</t>
        </r>
        <r>
          <rPr>
            <sz val="9"/>
            <color indexed="81"/>
            <rFont val="Tahoma"/>
            <family val="2"/>
          </rPr>
          <t xml:space="preserve"> en el campo  </t>
        </r>
        <r>
          <rPr>
            <b/>
            <sz val="9"/>
            <color indexed="81"/>
            <rFont val="Tahoma"/>
            <family val="2"/>
          </rPr>
          <t>Estado</t>
        </r>
        <r>
          <rPr>
            <sz val="9"/>
            <color indexed="81"/>
            <rFont val="Tahoma"/>
            <family val="2"/>
          </rPr>
          <t xml:space="preserve"> tenga el valor </t>
        </r>
        <r>
          <rPr>
            <b/>
            <sz val="9"/>
            <color indexed="81"/>
            <rFont val="Tahoma"/>
            <family val="2"/>
          </rPr>
          <t xml:space="preserve">Ingreso o Seguimiento </t>
        </r>
        <r>
          <rPr>
            <sz val="9"/>
            <color indexed="81"/>
            <rFont val="Tahoma"/>
            <family val="2"/>
          </rPr>
          <t xml:space="preserve">y en el campo </t>
        </r>
        <r>
          <rPr>
            <b/>
            <sz val="9"/>
            <color indexed="81"/>
            <rFont val="Tahoma"/>
            <family val="2"/>
          </rPr>
          <t>Funcionalidad al Ingreso</t>
        </r>
        <r>
          <rPr>
            <sz val="9"/>
            <color indexed="81"/>
            <rFont val="Tahoma"/>
            <family val="2"/>
          </rPr>
          <t xml:space="preserve"> contenga el valor </t>
        </r>
        <r>
          <rPr>
            <b/>
            <sz val="9"/>
            <color indexed="81"/>
            <rFont val="Tahoma"/>
            <family val="2"/>
          </rPr>
          <t>Autovalente con Riesgo</t>
        </r>
        <r>
          <rPr>
            <sz val="9"/>
            <color indexed="81"/>
            <rFont val="Tahoma"/>
            <family val="2"/>
          </rPr>
          <t xml:space="preserve">.
Y además Para pacientes Mayores de 65 Años debe tener Formulario </t>
        </r>
        <r>
          <rPr>
            <b/>
            <sz val="9"/>
            <color indexed="81"/>
            <rFont val="Tahoma"/>
            <family val="2"/>
          </rPr>
          <t>"EMP - Examen de Medicina Preventiva" se registre en el campo Estado del examen, el valor: EMP Vigente Informado, que el Campo Fecha Próximo Control contenga una fecha aproximada a su próxima citación a control y en la sección Evaluacion Funcional en el campo RESULTADO EFAM PARTE "B" registre PERSONA AUTOVALENTE CON RIESGO
Referencia Manual DEIS Serie P</t>
        </r>
        <r>
          <rPr>
            <sz val="9"/>
            <color indexed="81"/>
            <rFont val="Tahoma"/>
            <family val="2"/>
          </rPr>
          <t>: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A28" authorId="1" shapeId="0" xr:uid="{00000000-0006-0000-0400-000012000000}">
      <text>
        <r>
          <rPr>
            <sz val="9"/>
            <color indexed="81"/>
            <rFont val="Tahoma"/>
            <family val="2"/>
          </rPr>
          <t xml:space="preserve">Se considerara como </t>
        </r>
        <r>
          <rPr>
            <b/>
            <sz val="9"/>
            <color indexed="81"/>
            <rFont val="Tahoma"/>
            <family val="2"/>
          </rPr>
          <t>Población Bajo Control</t>
        </r>
        <r>
          <rPr>
            <sz val="9"/>
            <color indexed="81"/>
            <rFont val="Tahoma"/>
            <family val="2"/>
          </rPr>
          <t xml:space="preserve"> a aquellos que cumplan con alguna de estas condiciones:
Este dato aparecerá  luego de que en la atención 
Registrada en el Módulo </t>
        </r>
        <r>
          <rPr>
            <b/>
            <sz val="9"/>
            <color indexed="81"/>
            <rFont val="Tahoma"/>
            <family val="2"/>
          </rPr>
          <t>Box - Pacientes Citados</t>
        </r>
        <r>
          <rPr>
            <sz val="9"/>
            <color indexed="81"/>
            <rFont val="Tahoma"/>
            <family val="2"/>
          </rPr>
          <t xml:space="preserve"> o en  </t>
        </r>
        <r>
          <rPr>
            <b/>
            <sz val="9"/>
            <color indexed="81"/>
            <rFont val="Tahoma"/>
            <family val="2"/>
          </rPr>
          <t xml:space="preserve">Agregar Documentos a una Atención </t>
        </r>
        <r>
          <rPr>
            <sz val="9"/>
            <color indexed="81"/>
            <rFont val="Tahoma"/>
            <family val="2"/>
          </rPr>
          <t>y en el  Formulario</t>
        </r>
        <r>
          <rPr>
            <b/>
            <sz val="9"/>
            <color indexed="81"/>
            <rFont val="Tahoma"/>
            <family val="2"/>
          </rPr>
          <t xml:space="preserve"> Programa Más Adulto mayor Autovalente</t>
        </r>
        <r>
          <rPr>
            <sz val="9"/>
            <color indexed="81"/>
            <rFont val="Tahoma"/>
            <family val="2"/>
          </rPr>
          <t>, en la sección</t>
        </r>
        <r>
          <rPr>
            <b/>
            <sz val="9"/>
            <color indexed="81"/>
            <rFont val="Tahoma"/>
            <family val="2"/>
          </rPr>
          <t xml:space="preserve"> Datos al Ingreso </t>
        </r>
        <r>
          <rPr>
            <sz val="9"/>
            <color indexed="81"/>
            <rFont val="Tahoma"/>
            <family val="2"/>
          </rPr>
          <t xml:space="preserve">en el campo  </t>
        </r>
        <r>
          <rPr>
            <b/>
            <sz val="9"/>
            <color indexed="81"/>
            <rFont val="Tahoma"/>
            <family val="2"/>
          </rPr>
          <t xml:space="preserve">Estado </t>
        </r>
        <r>
          <rPr>
            <sz val="9"/>
            <color indexed="81"/>
            <rFont val="Tahoma"/>
            <family val="2"/>
          </rPr>
          <t xml:space="preserve">tenga el valor </t>
        </r>
        <r>
          <rPr>
            <b/>
            <sz val="9"/>
            <color indexed="81"/>
            <rFont val="Tahoma"/>
            <family val="2"/>
          </rPr>
          <t>Ingreso o Seguimiento</t>
        </r>
        <r>
          <rPr>
            <sz val="9"/>
            <color indexed="81"/>
            <rFont val="Tahoma"/>
            <family val="2"/>
          </rPr>
          <t xml:space="preserve"> y en el campo</t>
        </r>
        <r>
          <rPr>
            <b/>
            <sz val="9"/>
            <color indexed="81"/>
            <rFont val="Tahoma"/>
            <family val="2"/>
          </rPr>
          <t xml:space="preserve"> Funcionalidad al Ingreso</t>
        </r>
        <r>
          <rPr>
            <sz val="9"/>
            <color indexed="81"/>
            <rFont val="Tahoma"/>
            <family val="2"/>
          </rPr>
          <t xml:space="preserve"> contenga el valor </t>
        </r>
        <r>
          <rPr>
            <b/>
            <sz val="9"/>
            <color indexed="81"/>
            <rFont val="Tahoma"/>
            <family val="2"/>
          </rPr>
          <t>Riesgo de Dependencia</t>
        </r>
        <r>
          <rPr>
            <sz val="9"/>
            <color indexed="81"/>
            <rFont val="Tahoma"/>
            <family val="2"/>
          </rPr>
          <t xml:space="preserve">.
Y además Para pacientes Mayores de 65 Años debe tener </t>
        </r>
        <r>
          <rPr>
            <b/>
            <sz val="9"/>
            <color indexed="81"/>
            <rFont val="Tahoma"/>
            <family val="2"/>
          </rPr>
          <t>Formulario "EMP - Examen de Medicina Preventiva" se registre en el campo Estado del examen, el valor: EMP Vigente Informado, que el Campo Fecha Próximo Control contenga una fecha aproximada a su próxima citación a control y en la sección Evaluacion Funcional en el campo RESULTADO EFAM PARTE "A" registre RIESGO DE DEPENDENCIA
Referencia Manual DEIS Serie P:</t>
        </r>
        <r>
          <rPr>
            <sz val="9"/>
            <color indexed="81"/>
            <rFont val="Tahoma"/>
            <family val="2"/>
          </rPr>
          <t xml:space="preserve">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N31" authorId="0" shapeId="0" xr:uid="{00000000-0006-0000-0400-000013000000}">
      <text>
        <r>
          <rPr>
            <sz val="9"/>
            <color indexed="81"/>
            <rFont val="Tahoma"/>
            <family val="2"/>
          </rPr>
          <t xml:space="preserve">Contabiliza los usuarios en control (segun edad) que  en el </t>
        </r>
        <r>
          <rPr>
            <b/>
            <sz val="9"/>
            <color indexed="81"/>
            <rFont val="Tahoma"/>
            <family val="2"/>
          </rPr>
          <t xml:space="preserve">Módulo Admisión </t>
        </r>
        <r>
          <rPr>
            <sz val="9"/>
            <color indexed="81"/>
            <rFont val="Tahoma"/>
            <family val="2"/>
          </rPr>
          <t xml:space="preserve">e indique un </t>
        </r>
        <r>
          <rPr>
            <b/>
            <sz val="9"/>
            <color indexed="81"/>
            <rFont val="Tahoma"/>
            <family val="2"/>
          </rPr>
          <t>Pueblos Originarios.</t>
        </r>
        <r>
          <rPr>
            <sz val="9"/>
            <color indexed="81"/>
            <rFont val="Tahoma"/>
            <family val="2"/>
          </rPr>
          <t xml:space="preserve">
</t>
        </r>
      </text>
    </comment>
    <comment ref="P31" authorId="0" shapeId="0" xr:uid="{00000000-0006-0000-0400-000014000000}">
      <text>
        <r>
          <rPr>
            <sz val="9"/>
            <color indexed="81"/>
            <rFont val="Tahoma"/>
            <family val="2"/>
          </rPr>
          <t xml:space="preserve">Se contabilizara a los pacientes que tengan en  Antecedentes del usuario </t>
        </r>
        <r>
          <rPr>
            <b/>
            <sz val="9"/>
            <color indexed="81"/>
            <rFont val="Tahoma"/>
            <family val="2"/>
          </rPr>
          <t>APS / Pestaña "Identificacion"  Item  Alertas Adm.  "MIGRANTES"</t>
        </r>
      </text>
    </comment>
    <comment ref="A34" authorId="1" shapeId="0" xr:uid="{00000000-0006-0000-0400-000015000000}">
      <text>
        <r>
          <rPr>
            <sz val="9"/>
            <color indexed="81"/>
            <rFont val="Tahoma"/>
            <family val="2"/>
          </rPr>
          <t>Se considerara como</t>
        </r>
        <r>
          <rPr>
            <b/>
            <sz val="9"/>
            <color indexed="81"/>
            <rFont val="Tahoma"/>
            <family val="2"/>
          </rPr>
          <t xml:space="preserve"> Población Bajo Control </t>
        </r>
        <r>
          <rPr>
            <sz val="9"/>
            <color indexed="81"/>
            <rFont val="Tahoma"/>
            <family val="2"/>
          </rPr>
          <t xml:space="preserve">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o en </t>
        </r>
        <r>
          <rPr>
            <b/>
            <sz val="9"/>
            <color indexed="81"/>
            <rFont val="Tahoma"/>
            <family val="2"/>
          </rPr>
          <t xml:space="preserve"> Agregar Documentos a una Atención</t>
        </r>
        <r>
          <rPr>
            <sz val="9"/>
            <color indexed="81"/>
            <rFont val="Tahoma"/>
            <family val="2"/>
          </rPr>
          <t xml:space="preserve">
y en  el Formulario</t>
        </r>
        <r>
          <rPr>
            <b/>
            <sz val="9"/>
            <color indexed="81"/>
            <rFont val="Tahoma"/>
            <family val="2"/>
          </rPr>
          <t xml:space="preserve"> Examen de Medicina Preventiva del Adulto Mayor (EMPAM)</t>
        </r>
        <r>
          <rPr>
            <sz val="9"/>
            <color indexed="81"/>
            <rFont val="Tahoma"/>
            <family val="2"/>
          </rPr>
          <t xml:space="preserve"> y  tenga en el  campo</t>
        </r>
        <r>
          <rPr>
            <b/>
            <sz val="9"/>
            <color indexed="81"/>
            <rFont val="Tahoma"/>
            <family val="2"/>
          </rPr>
          <t xml:space="preserve"> Estado del Paciente </t>
        </r>
        <r>
          <rPr>
            <sz val="9"/>
            <color indexed="81"/>
            <rFont val="Tahoma"/>
            <family val="2"/>
          </rPr>
          <t xml:space="preserve">tenga el valor </t>
        </r>
        <r>
          <rPr>
            <b/>
            <sz val="9"/>
            <color indexed="81"/>
            <rFont val="Tahoma"/>
            <family val="2"/>
          </rPr>
          <t xml:space="preserve">Ingreso o Seguimiento </t>
        </r>
        <r>
          <rPr>
            <sz val="9"/>
            <color indexed="81"/>
            <rFont val="Tahoma"/>
            <family val="2"/>
          </rPr>
          <t xml:space="preserve">y  que el Campo </t>
        </r>
        <r>
          <rPr>
            <b/>
            <sz val="9"/>
            <color indexed="81"/>
            <rFont val="Tahoma"/>
            <family val="2"/>
          </rPr>
          <t xml:space="preserve">Fecha Próximo Control </t>
        </r>
        <r>
          <rPr>
            <sz val="9"/>
            <color indexed="81"/>
            <rFont val="Tahoma"/>
            <family val="2"/>
          </rPr>
          <t>contenga una</t>
        </r>
        <r>
          <rPr>
            <b/>
            <sz val="9"/>
            <color indexed="81"/>
            <rFont val="Tahoma"/>
            <family val="2"/>
          </rPr>
          <t xml:space="preserve"> fecha aproximada a su próxima citación a control</t>
        </r>
        <r>
          <rPr>
            <sz val="9"/>
            <color indexed="81"/>
            <rFont val="Tahoma"/>
            <family val="2"/>
          </rPr>
          <t xml:space="preserve">
y Ademas tenga como resultado en el Campo </t>
        </r>
        <r>
          <rPr>
            <b/>
            <sz val="9"/>
            <color indexed="81"/>
            <rFont val="Tahoma"/>
            <family val="2"/>
          </rPr>
          <t>Estado Nutricional</t>
        </r>
        <r>
          <rPr>
            <sz val="9"/>
            <color indexed="81"/>
            <rFont val="Tahoma"/>
            <family val="2"/>
          </rPr>
          <t xml:space="preserve"> el valo</t>
        </r>
        <r>
          <rPr>
            <b/>
            <sz val="9"/>
            <color indexed="81"/>
            <rFont val="Tahoma"/>
            <family val="2"/>
          </rPr>
          <t>r Bajo Peso.</t>
        </r>
        <r>
          <rPr>
            <sz val="9"/>
            <color indexed="81"/>
            <rFont val="Tahoma"/>
            <family val="2"/>
          </rPr>
          <t xml:space="preserve">
</t>
        </r>
        <r>
          <rPr>
            <b/>
            <sz val="9"/>
            <color indexed="81"/>
            <rFont val="Tahoma"/>
            <family val="2"/>
          </rPr>
          <t>Referencia Manual DEIS Serie P:</t>
        </r>
        <r>
          <rPr>
            <sz val="9"/>
            <color indexed="81"/>
            <rFont val="Tahoma"/>
            <family val="2"/>
          </rPr>
          <t xml:space="preserve">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
</t>
        </r>
      </text>
    </comment>
    <comment ref="A35" authorId="1" shapeId="0" xr:uid="{00000000-0006-0000-0400-000016000000}">
      <text>
        <r>
          <rPr>
            <sz val="9"/>
            <color indexed="81"/>
            <rFont val="Tahoma"/>
            <family val="2"/>
          </rPr>
          <t xml:space="preserve">Se considerara como </t>
        </r>
        <r>
          <rPr>
            <b/>
            <sz val="9"/>
            <color indexed="81"/>
            <rFont val="Tahoma"/>
            <family val="2"/>
          </rPr>
          <t>Población Bajo Control</t>
        </r>
        <r>
          <rPr>
            <sz val="9"/>
            <color indexed="81"/>
            <rFont val="Tahoma"/>
            <family val="2"/>
          </rPr>
          <t xml:space="preserve"> a aquellos que cumplan con alguna de estas condiciones:
Este dato aparecerá  luego de que en la atención 
Registrada en e</t>
        </r>
        <r>
          <rPr>
            <b/>
            <sz val="9"/>
            <color indexed="81"/>
            <rFont val="Tahoma"/>
            <family val="2"/>
          </rPr>
          <t>l Módulo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y en  el Formulario</t>
        </r>
        <r>
          <rPr>
            <b/>
            <sz val="9"/>
            <color indexed="81"/>
            <rFont val="Tahoma"/>
            <family val="2"/>
          </rPr>
          <t xml:space="preserve"> Examen de Medicina Preventiva del Adulto Mayor (EMPAM)</t>
        </r>
        <r>
          <rPr>
            <sz val="9"/>
            <color indexed="81"/>
            <rFont val="Tahoma"/>
            <family val="2"/>
          </rPr>
          <t xml:space="preserve"> y  tenga en el  campo</t>
        </r>
        <r>
          <rPr>
            <b/>
            <sz val="9"/>
            <color indexed="81"/>
            <rFont val="Tahoma"/>
            <family val="2"/>
          </rPr>
          <t xml:space="preserve"> Estado del Paciente</t>
        </r>
        <r>
          <rPr>
            <sz val="9"/>
            <color indexed="81"/>
            <rFont val="Tahoma"/>
            <family val="2"/>
          </rPr>
          <t xml:space="preserve"> tenga el valor </t>
        </r>
        <r>
          <rPr>
            <b/>
            <sz val="9"/>
            <color indexed="81"/>
            <rFont val="Tahoma"/>
            <family val="2"/>
          </rPr>
          <t>Ingreso o Seguimiento</t>
        </r>
        <r>
          <rPr>
            <sz val="9"/>
            <color indexed="81"/>
            <rFont val="Tahoma"/>
            <family val="2"/>
          </rPr>
          <t xml:space="preserve"> y  que el Campo</t>
        </r>
        <r>
          <rPr>
            <b/>
            <sz val="9"/>
            <color indexed="81"/>
            <rFont val="Tahoma"/>
            <family val="2"/>
          </rPr>
          <t>Fecha Próximo Control</t>
        </r>
        <r>
          <rPr>
            <sz val="9"/>
            <color indexed="81"/>
            <rFont val="Tahoma"/>
            <family val="2"/>
          </rPr>
          <t xml:space="preserve"> contenga una </t>
        </r>
        <r>
          <rPr>
            <b/>
            <sz val="9"/>
            <color indexed="81"/>
            <rFont val="Tahoma"/>
            <family val="2"/>
          </rPr>
          <t>fecha aproximada a su próxima citación a control</t>
        </r>
        <r>
          <rPr>
            <sz val="9"/>
            <color indexed="81"/>
            <rFont val="Tahoma"/>
            <family val="2"/>
          </rPr>
          <t xml:space="preserve">
 y Ademas  tenga como resultado en el Campo </t>
        </r>
        <r>
          <rPr>
            <b/>
            <sz val="9"/>
            <color indexed="81"/>
            <rFont val="Tahoma"/>
            <family val="2"/>
          </rPr>
          <t>Estado Nutricional</t>
        </r>
        <r>
          <rPr>
            <sz val="9"/>
            <color indexed="81"/>
            <rFont val="Tahoma"/>
            <family val="2"/>
          </rPr>
          <t xml:space="preserve"> el valor </t>
        </r>
        <r>
          <rPr>
            <b/>
            <sz val="9"/>
            <color indexed="81"/>
            <rFont val="Tahoma"/>
            <family val="2"/>
          </rPr>
          <t>Normal.
Referencia Manual DEIS Serie P:</t>
        </r>
        <r>
          <rPr>
            <sz val="9"/>
            <color indexed="81"/>
            <rFont val="Tahoma"/>
            <family val="2"/>
          </rPr>
          <t xml:space="preserve">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A36" authorId="1" shapeId="0" xr:uid="{00000000-0006-0000-0400-000017000000}">
      <text>
        <r>
          <rPr>
            <sz val="9"/>
            <color indexed="81"/>
            <rFont val="Tahoma"/>
            <family val="2"/>
          </rPr>
          <t xml:space="preserve">Se considerara como </t>
        </r>
        <r>
          <rPr>
            <b/>
            <sz val="9"/>
            <color indexed="81"/>
            <rFont val="Tahoma"/>
            <family val="2"/>
          </rPr>
          <t>Población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o en  </t>
        </r>
        <r>
          <rPr>
            <b/>
            <sz val="9"/>
            <color indexed="81"/>
            <rFont val="Tahoma"/>
            <family val="2"/>
          </rPr>
          <t xml:space="preserve">Agregar Documentos a una Atención
</t>
        </r>
        <r>
          <rPr>
            <sz val="9"/>
            <color indexed="81"/>
            <rFont val="Tahoma"/>
            <family val="2"/>
          </rPr>
          <t xml:space="preserve">
y en  el Formulario </t>
        </r>
        <r>
          <rPr>
            <b/>
            <sz val="9"/>
            <color indexed="81"/>
            <rFont val="Tahoma"/>
            <family val="2"/>
          </rPr>
          <t>Examen de Medicina Preventiva del Adulto Mayor (EMPAM)</t>
        </r>
        <r>
          <rPr>
            <sz val="9"/>
            <color indexed="81"/>
            <rFont val="Tahoma"/>
            <family val="2"/>
          </rPr>
          <t xml:space="preserve"> y  tenga en el  campo</t>
        </r>
        <r>
          <rPr>
            <b/>
            <sz val="9"/>
            <color indexed="81"/>
            <rFont val="Tahoma"/>
            <family val="2"/>
          </rPr>
          <t xml:space="preserve"> Estado del Paciente</t>
        </r>
        <r>
          <rPr>
            <sz val="9"/>
            <color indexed="81"/>
            <rFont val="Tahoma"/>
            <family val="2"/>
          </rPr>
          <t xml:space="preserve"> tenga el valor </t>
        </r>
        <r>
          <rPr>
            <b/>
            <sz val="9"/>
            <color indexed="81"/>
            <rFont val="Tahoma"/>
            <family val="2"/>
          </rPr>
          <t>Ingreso o Seguimiento</t>
        </r>
        <r>
          <rPr>
            <sz val="9"/>
            <color indexed="81"/>
            <rFont val="Tahoma"/>
            <family val="2"/>
          </rPr>
          <t xml:space="preserve"> y  que el Campo</t>
        </r>
        <r>
          <rPr>
            <b/>
            <sz val="9"/>
            <color indexed="81"/>
            <rFont val="Tahoma"/>
            <family val="2"/>
          </rPr>
          <t xml:space="preserve"> Fecha Proximo Control </t>
        </r>
        <r>
          <rPr>
            <sz val="9"/>
            <color indexed="81"/>
            <rFont val="Tahoma"/>
            <family val="2"/>
          </rPr>
          <t>contenga una fecha</t>
        </r>
        <r>
          <rPr>
            <b/>
            <sz val="9"/>
            <color indexed="81"/>
            <rFont val="Tahoma"/>
            <family val="2"/>
          </rPr>
          <t xml:space="preserve"> aproximada de su proxima citación a control.</t>
        </r>
        <r>
          <rPr>
            <sz val="9"/>
            <color indexed="81"/>
            <rFont val="Tahoma"/>
            <family val="2"/>
          </rPr>
          <t xml:space="preserve">
y Ademas tenga como resultado en el Campo </t>
        </r>
        <r>
          <rPr>
            <b/>
            <sz val="9"/>
            <color indexed="81"/>
            <rFont val="Tahoma"/>
            <family val="2"/>
          </rPr>
          <t xml:space="preserve">Estado Nutricional </t>
        </r>
        <r>
          <rPr>
            <sz val="9"/>
            <color indexed="81"/>
            <rFont val="Tahoma"/>
            <family val="2"/>
          </rPr>
          <t xml:space="preserve">el valor </t>
        </r>
        <r>
          <rPr>
            <b/>
            <sz val="9"/>
            <color indexed="81"/>
            <rFont val="Tahoma"/>
            <family val="2"/>
          </rPr>
          <t>Sobrepeso.</t>
        </r>
        <r>
          <rPr>
            <sz val="9"/>
            <color indexed="81"/>
            <rFont val="Tahoma"/>
            <family val="2"/>
          </rPr>
          <t xml:space="preserve">
</t>
        </r>
        <r>
          <rPr>
            <b/>
            <sz val="9"/>
            <color indexed="81"/>
            <rFont val="Tahoma"/>
            <family val="2"/>
          </rPr>
          <t>Referencia Manual DEIS Serie P:</t>
        </r>
        <r>
          <rPr>
            <sz val="9"/>
            <color indexed="81"/>
            <rFont val="Tahoma"/>
            <family val="2"/>
          </rPr>
          <t xml:space="preserve">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A37" authorId="1" shapeId="0" xr:uid="{00000000-0006-0000-0400-000018000000}">
      <text>
        <r>
          <rPr>
            <sz val="9"/>
            <color indexed="81"/>
            <rFont val="Tahoma"/>
            <family val="2"/>
          </rPr>
          <t>Se considerara como</t>
        </r>
        <r>
          <rPr>
            <b/>
            <sz val="9"/>
            <color indexed="81"/>
            <rFont val="Tahoma"/>
            <family val="2"/>
          </rPr>
          <t xml:space="preserve"> Población Bajo Control </t>
        </r>
        <r>
          <rPr>
            <sz val="9"/>
            <color indexed="81"/>
            <rFont val="Tahoma"/>
            <family val="2"/>
          </rPr>
          <t xml:space="preserve">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o en  </t>
        </r>
        <r>
          <rPr>
            <b/>
            <sz val="9"/>
            <color indexed="81"/>
            <rFont val="Tahoma"/>
            <family val="2"/>
          </rPr>
          <t>Agregar Documentos a una Atención</t>
        </r>
        <r>
          <rPr>
            <sz val="9"/>
            <color indexed="81"/>
            <rFont val="Tahoma"/>
            <family val="2"/>
          </rPr>
          <t xml:space="preserve">
y en  el Formulario </t>
        </r>
        <r>
          <rPr>
            <b/>
            <sz val="9"/>
            <color indexed="81"/>
            <rFont val="Tahoma"/>
            <family val="2"/>
          </rPr>
          <t>Examen de Medicina Preventiva del Adulto Mayor (EMPAM)</t>
        </r>
        <r>
          <rPr>
            <sz val="9"/>
            <color indexed="81"/>
            <rFont val="Tahoma"/>
            <family val="2"/>
          </rPr>
          <t xml:space="preserve"> y  tenga en el  campo</t>
        </r>
        <r>
          <rPr>
            <b/>
            <sz val="9"/>
            <color indexed="81"/>
            <rFont val="Tahoma"/>
            <family val="2"/>
          </rPr>
          <t xml:space="preserve"> Estado del Paciente</t>
        </r>
        <r>
          <rPr>
            <sz val="9"/>
            <color indexed="81"/>
            <rFont val="Tahoma"/>
            <family val="2"/>
          </rPr>
          <t xml:space="preserve"> tenga el valor </t>
        </r>
        <r>
          <rPr>
            <b/>
            <sz val="9"/>
            <color indexed="81"/>
            <rFont val="Tahoma"/>
            <family val="2"/>
          </rPr>
          <t>Ingreso o Seguimiento</t>
        </r>
        <r>
          <rPr>
            <sz val="9"/>
            <color indexed="81"/>
            <rFont val="Tahoma"/>
            <family val="2"/>
          </rPr>
          <t xml:space="preserve"> y  que el Campo </t>
        </r>
        <r>
          <rPr>
            <b/>
            <sz val="9"/>
            <color indexed="81"/>
            <rFont val="Tahoma"/>
            <family val="2"/>
          </rPr>
          <t>Fecha Proximo Control</t>
        </r>
        <r>
          <rPr>
            <sz val="9"/>
            <color indexed="81"/>
            <rFont val="Tahoma"/>
            <family val="2"/>
          </rPr>
          <t xml:space="preserve"> contenga una</t>
        </r>
        <r>
          <rPr>
            <b/>
            <sz val="9"/>
            <color indexed="81"/>
            <rFont val="Tahoma"/>
            <family val="2"/>
          </rPr>
          <t xml:space="preserve"> fecha aproximada de su proxima citación a control</t>
        </r>
        <r>
          <rPr>
            <sz val="9"/>
            <color indexed="81"/>
            <rFont val="Tahoma"/>
            <family val="2"/>
          </rPr>
          <t xml:space="preserve">.
</t>
        </r>
        <r>
          <rPr>
            <b/>
            <sz val="9"/>
            <color indexed="81"/>
            <rFont val="Tahoma"/>
            <family val="2"/>
          </rPr>
          <t xml:space="preserve">
</t>
        </r>
        <r>
          <rPr>
            <sz val="9"/>
            <color indexed="81"/>
            <rFont val="Tahoma"/>
            <family val="2"/>
          </rPr>
          <t xml:space="preserve">y  Ademas tenga como resultado en el Campo </t>
        </r>
        <r>
          <rPr>
            <b/>
            <sz val="9"/>
            <color indexed="81"/>
            <rFont val="Tahoma"/>
            <family val="2"/>
          </rPr>
          <t xml:space="preserve">Estado Nutricional </t>
        </r>
        <r>
          <rPr>
            <sz val="9"/>
            <color indexed="81"/>
            <rFont val="Tahoma"/>
            <family val="2"/>
          </rPr>
          <t xml:space="preserve">el valor </t>
        </r>
        <r>
          <rPr>
            <b/>
            <sz val="9"/>
            <color indexed="81"/>
            <rFont val="Tahoma"/>
            <family val="2"/>
          </rPr>
          <t>Obeso.</t>
        </r>
        <r>
          <rPr>
            <sz val="9"/>
            <color indexed="81"/>
            <rFont val="Tahoma"/>
            <family val="2"/>
          </rPr>
          <t xml:space="preserve">
</t>
        </r>
        <r>
          <rPr>
            <b/>
            <sz val="9"/>
            <color indexed="81"/>
            <rFont val="Tahoma"/>
            <family val="2"/>
          </rPr>
          <t>Referencia Manual DEIS Serie P:</t>
        </r>
        <r>
          <rPr>
            <sz val="9"/>
            <color indexed="81"/>
            <rFont val="Tahoma"/>
            <family val="2"/>
          </rPr>
          <t xml:space="preserve">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A43" authorId="1" shapeId="0" xr:uid="{00000000-0006-0000-0400-000019000000}">
      <text>
        <r>
          <rPr>
            <sz val="9"/>
            <color indexed="81"/>
            <rFont val="Tahoma"/>
            <family val="2"/>
          </rPr>
          <t>Se considerara como</t>
        </r>
        <r>
          <rPr>
            <b/>
            <sz val="9"/>
            <color indexed="81"/>
            <rFont val="Tahoma"/>
            <family val="2"/>
          </rPr>
          <t xml:space="preserve"> Población Bajo Control</t>
        </r>
        <r>
          <rPr>
            <sz val="9"/>
            <color indexed="81"/>
            <rFont val="Tahoma"/>
            <family val="2"/>
          </rPr>
          <t xml:space="preserve"> a aquellos que cumplan con alguna de estas condiciones:
Este dato aparecerá  luego de que en la atención 
Registrada en el</t>
        </r>
        <r>
          <rPr>
            <b/>
            <sz val="9"/>
            <color indexed="81"/>
            <rFont val="Tahoma"/>
            <family val="2"/>
          </rPr>
          <t xml:space="preserve"> Módulo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y en  el Formulario </t>
        </r>
        <r>
          <rPr>
            <b/>
            <sz val="9"/>
            <color indexed="81"/>
            <rFont val="Tahoma"/>
            <family val="2"/>
          </rPr>
          <t xml:space="preserve">Examen de Medicina Preventiva del Adulto Mayor (EMPAM) </t>
        </r>
        <r>
          <rPr>
            <sz val="9"/>
            <color indexed="81"/>
            <rFont val="Tahoma"/>
            <family val="2"/>
          </rPr>
          <t xml:space="preserve">y  tenga en el  campo </t>
        </r>
        <r>
          <rPr>
            <b/>
            <sz val="9"/>
            <color indexed="81"/>
            <rFont val="Tahoma"/>
            <family val="2"/>
          </rPr>
          <t>Estado del Paciente</t>
        </r>
        <r>
          <rPr>
            <sz val="9"/>
            <color indexed="81"/>
            <rFont val="Tahoma"/>
            <family val="2"/>
          </rPr>
          <t xml:space="preserve"> tenga el valor</t>
        </r>
        <r>
          <rPr>
            <b/>
            <sz val="9"/>
            <color indexed="81"/>
            <rFont val="Tahoma"/>
            <family val="2"/>
          </rPr>
          <t xml:space="preserve"> Ingreso o Seguimiento</t>
        </r>
        <r>
          <rPr>
            <sz val="9"/>
            <color indexed="81"/>
            <rFont val="Tahoma"/>
            <family val="2"/>
          </rPr>
          <t xml:space="preserve"> y  que el Campo</t>
        </r>
        <r>
          <rPr>
            <b/>
            <sz val="9"/>
            <color indexed="81"/>
            <rFont val="Tahoma"/>
            <family val="2"/>
          </rPr>
          <t xml:space="preserve"> Fecha Próximo Control </t>
        </r>
        <r>
          <rPr>
            <sz val="9"/>
            <color indexed="81"/>
            <rFont val="Tahoma"/>
            <family val="2"/>
          </rPr>
          <t>contenga una</t>
        </r>
        <r>
          <rPr>
            <b/>
            <sz val="9"/>
            <color indexed="81"/>
            <rFont val="Tahoma"/>
            <family val="2"/>
          </rPr>
          <t xml:space="preserve"> fecha aproximada a su próxima citación a control
</t>
        </r>
        <r>
          <rPr>
            <sz val="9"/>
            <color indexed="81"/>
            <rFont val="Tahoma"/>
            <family val="2"/>
          </rPr>
          <t xml:space="preserve">
y además </t>
        </r>
        <r>
          <rPr>
            <b/>
            <sz val="9"/>
            <color indexed="81"/>
            <rFont val="Tahoma"/>
            <family val="2"/>
          </rPr>
          <t xml:space="preserve"> </t>
        </r>
        <r>
          <rPr>
            <sz val="9"/>
            <color indexed="81"/>
            <rFont val="Tahoma"/>
            <family val="2"/>
          </rPr>
          <t xml:space="preserve">en el campo </t>
        </r>
        <r>
          <rPr>
            <b/>
            <sz val="9"/>
            <color indexed="81"/>
            <rFont val="Tahoma"/>
            <family val="2"/>
          </rPr>
          <t xml:space="preserve">Sospecha de Maltrato </t>
        </r>
        <r>
          <rPr>
            <sz val="9"/>
            <color indexed="81"/>
            <rFont val="Tahoma"/>
            <family val="2"/>
          </rPr>
          <t xml:space="preserve">el valor </t>
        </r>
        <r>
          <rPr>
            <b/>
            <sz val="9"/>
            <color indexed="81"/>
            <rFont val="Tahoma"/>
            <family val="2"/>
          </rPr>
          <t xml:space="preserve">SI.
Referencia Manual DEIS Serie P:
</t>
        </r>
        <r>
          <rPr>
            <sz val="9"/>
            <color indexed="81"/>
            <rFont val="Tahoma"/>
            <family val="2"/>
          </rPr>
          <t>"Se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A48" authorId="1" shapeId="0" xr:uid="{00000000-0006-0000-0400-00001A000000}">
      <text>
        <r>
          <rPr>
            <sz val="9"/>
            <color indexed="81"/>
            <rFont val="Tahoma"/>
            <family val="2"/>
          </rPr>
          <t xml:space="preserve">Se considerara como </t>
        </r>
        <r>
          <rPr>
            <b/>
            <sz val="9"/>
            <color indexed="81"/>
            <rFont val="Tahoma"/>
            <family val="2"/>
          </rPr>
          <t xml:space="preserve">Población Bajo Control </t>
        </r>
        <r>
          <rPr>
            <sz val="9"/>
            <color indexed="81"/>
            <rFont val="Tahoma"/>
            <family val="2"/>
          </rPr>
          <t>a aquellos que cumplan con alguna de estas condiciones:
Este dato aparecerá  luego de que en la atención 
Registrada en el</t>
        </r>
        <r>
          <rPr>
            <b/>
            <sz val="9"/>
            <color indexed="81"/>
            <rFont val="Tahoma"/>
            <family val="2"/>
          </rPr>
          <t xml:space="preserve"> Módulo Box - Pacientes Citados </t>
        </r>
        <r>
          <rPr>
            <sz val="9"/>
            <color indexed="81"/>
            <rFont val="Tahoma"/>
            <family val="2"/>
          </rPr>
          <t xml:space="preserve">o en  </t>
        </r>
        <r>
          <rPr>
            <b/>
            <sz val="9"/>
            <color indexed="81"/>
            <rFont val="Tahoma"/>
            <family val="2"/>
          </rPr>
          <t xml:space="preserve">Agregar Documentos a una Atención
</t>
        </r>
        <r>
          <rPr>
            <sz val="9"/>
            <color indexed="81"/>
            <rFont val="Tahoma"/>
            <family val="2"/>
          </rPr>
          <t>y en  el Formulario</t>
        </r>
        <r>
          <rPr>
            <b/>
            <sz val="9"/>
            <color indexed="81"/>
            <rFont val="Tahoma"/>
            <family val="2"/>
          </rPr>
          <t xml:space="preserve"> Examen de Medicina Preventiva del Adulto Mayor (EMPAM) </t>
        </r>
        <r>
          <rPr>
            <sz val="9"/>
            <color indexed="81"/>
            <rFont val="Tahoma"/>
            <family val="2"/>
          </rPr>
          <t xml:space="preserve">y  tenga en el 
 campo </t>
        </r>
        <r>
          <rPr>
            <b/>
            <sz val="9"/>
            <color indexed="81"/>
            <rFont val="Tahoma"/>
            <family val="2"/>
          </rPr>
          <t xml:space="preserve">Estado del Paciente </t>
        </r>
        <r>
          <rPr>
            <sz val="9"/>
            <color indexed="81"/>
            <rFont val="Tahoma"/>
            <family val="2"/>
          </rPr>
          <t>tenga el valor</t>
        </r>
        <r>
          <rPr>
            <b/>
            <sz val="9"/>
            <color indexed="81"/>
            <rFont val="Tahoma"/>
            <family val="2"/>
          </rPr>
          <t xml:space="preserve"> Ingreso o Seguimiento</t>
        </r>
        <r>
          <rPr>
            <sz val="9"/>
            <color indexed="81"/>
            <rFont val="Tahoma"/>
            <family val="2"/>
          </rPr>
          <t xml:space="preserve"> y  que el Campo</t>
        </r>
        <r>
          <rPr>
            <b/>
            <sz val="9"/>
            <color indexed="81"/>
            <rFont val="Tahoma"/>
            <family val="2"/>
          </rPr>
          <t xml:space="preserve"> Fecha Proximo Control</t>
        </r>
        <r>
          <rPr>
            <sz val="9"/>
            <color indexed="81"/>
            <rFont val="Tahoma"/>
            <family val="2"/>
          </rPr>
          <t xml:space="preserve"> contenga una </t>
        </r>
        <r>
          <rPr>
            <b/>
            <sz val="9"/>
            <color indexed="81"/>
            <rFont val="Tahoma"/>
            <family val="2"/>
          </rPr>
          <t>fecha aproximada a su proxima citación a control.</t>
        </r>
        <r>
          <rPr>
            <sz val="9"/>
            <color indexed="81"/>
            <rFont val="Tahoma"/>
            <family val="2"/>
          </rPr>
          <t xml:space="preserve">
y además en el campo </t>
        </r>
        <r>
          <rPr>
            <b/>
            <sz val="9"/>
            <color indexed="81"/>
            <rFont val="Tahoma"/>
            <family val="2"/>
          </rPr>
          <t xml:space="preserve">Realiza Actividad Fisica </t>
        </r>
        <r>
          <rPr>
            <sz val="9"/>
            <color indexed="81"/>
            <rFont val="Tahoma"/>
            <family val="2"/>
          </rPr>
          <t>tenga el Valor</t>
        </r>
        <r>
          <rPr>
            <b/>
            <sz val="9"/>
            <color indexed="81"/>
            <rFont val="Tahoma"/>
            <family val="2"/>
          </rPr>
          <t xml:space="preserve"> SI.
Referencia Manual DEIS Serie P:
</t>
        </r>
        <r>
          <rPr>
            <sz val="9"/>
            <color indexed="81"/>
            <rFont val="Tahoma"/>
            <family val="2"/>
          </rPr>
          <t>"Se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B53" authorId="1" shapeId="0" xr:uid="{00000000-0006-0000-0400-00001B000000}">
      <text>
        <r>
          <rPr>
            <sz val="9"/>
            <color indexed="81"/>
            <rFont val="Tahoma"/>
            <family val="2"/>
          </rPr>
          <t xml:space="preserve">Se considerara como </t>
        </r>
        <r>
          <rPr>
            <b/>
            <sz val="9"/>
            <color indexed="81"/>
            <rFont val="Tahoma"/>
            <family val="2"/>
          </rPr>
          <t xml:space="preserve">Población Bajo Control </t>
        </r>
        <r>
          <rPr>
            <sz val="9"/>
            <color indexed="81"/>
            <rFont val="Tahoma"/>
            <family val="2"/>
          </rPr>
          <t>a aquellos que cumplan con alguna de estas condiciones:
Este dato aparecerá  luego de que en la atención 
Registrada en el</t>
        </r>
        <r>
          <rPr>
            <b/>
            <sz val="9"/>
            <color indexed="81"/>
            <rFont val="Tahoma"/>
            <family val="2"/>
          </rPr>
          <t xml:space="preserve"> Módulo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y en  el Formulario </t>
        </r>
        <r>
          <rPr>
            <b/>
            <sz val="9"/>
            <color indexed="81"/>
            <rFont val="Tahoma"/>
            <family val="2"/>
          </rPr>
          <t>Examen de Medicina Preventiva del Adulto Mayor (EMPAM)</t>
        </r>
        <r>
          <rPr>
            <sz val="9"/>
            <color indexed="81"/>
            <rFont val="Tahoma"/>
            <family val="2"/>
          </rPr>
          <t xml:space="preserve"> y  tenga en el  campo </t>
        </r>
        <r>
          <rPr>
            <b/>
            <sz val="9"/>
            <color indexed="81"/>
            <rFont val="Tahoma"/>
            <family val="2"/>
          </rPr>
          <t xml:space="preserve">Estado del Paciente </t>
        </r>
        <r>
          <rPr>
            <sz val="9"/>
            <color indexed="81"/>
            <rFont val="Tahoma"/>
            <family val="2"/>
          </rPr>
          <t>tenga el valor</t>
        </r>
        <r>
          <rPr>
            <b/>
            <sz val="9"/>
            <color indexed="81"/>
            <rFont val="Tahoma"/>
            <family val="2"/>
          </rPr>
          <t xml:space="preserve"> Ingreso o Seguimiento </t>
        </r>
        <r>
          <rPr>
            <sz val="9"/>
            <color indexed="81"/>
            <rFont val="Tahoma"/>
            <family val="2"/>
          </rPr>
          <t>y  que el Campo</t>
        </r>
        <r>
          <rPr>
            <b/>
            <sz val="9"/>
            <color indexed="81"/>
            <rFont val="Tahoma"/>
            <family val="2"/>
          </rPr>
          <t>Fecha Próximo Control</t>
        </r>
        <r>
          <rPr>
            <sz val="9"/>
            <color indexed="81"/>
            <rFont val="Tahoma"/>
            <family val="2"/>
          </rPr>
          <t xml:space="preserve"> contenga una</t>
        </r>
        <r>
          <rPr>
            <b/>
            <sz val="9"/>
            <color indexed="81"/>
            <rFont val="Tahoma"/>
            <family val="2"/>
          </rPr>
          <t xml:space="preserve"> fecha aproximada a su próxima citación a control
</t>
        </r>
        <r>
          <rPr>
            <sz val="9"/>
            <color indexed="81"/>
            <rFont val="Tahoma"/>
            <family val="2"/>
          </rPr>
          <t>y además</t>
        </r>
        <r>
          <rPr>
            <b/>
            <sz val="9"/>
            <color indexed="81"/>
            <rFont val="Tahoma"/>
            <family val="2"/>
          </rPr>
          <t xml:space="preserve"> </t>
        </r>
        <r>
          <rPr>
            <sz val="9"/>
            <color indexed="81"/>
            <rFont val="Tahoma"/>
            <family val="2"/>
          </rPr>
          <t xml:space="preserve">en el Campo </t>
        </r>
        <r>
          <rPr>
            <b/>
            <sz val="9"/>
            <color indexed="81"/>
            <rFont val="Tahoma"/>
            <family val="2"/>
          </rPr>
          <t xml:space="preserve">Resultado del Time UP and GO </t>
        </r>
        <r>
          <rPr>
            <sz val="9"/>
            <color indexed="81"/>
            <rFont val="Tahoma"/>
            <family val="2"/>
          </rPr>
          <t>el valor</t>
        </r>
        <r>
          <rPr>
            <b/>
            <sz val="9"/>
            <color indexed="81"/>
            <rFont val="Tahoma"/>
            <family val="2"/>
          </rPr>
          <t xml:space="preserve"> igual o menor a 10 </t>
        </r>
        <r>
          <rPr>
            <sz val="9"/>
            <color indexed="81"/>
            <rFont val="Tahoma"/>
            <family val="2"/>
          </rPr>
          <t>que corresponde a</t>
        </r>
        <r>
          <rPr>
            <b/>
            <sz val="9"/>
            <color indexed="81"/>
            <rFont val="Tahoma"/>
            <family val="2"/>
          </rPr>
          <t xml:space="preserve"> Normal
Referencia Manual DEIS Serie P:
</t>
        </r>
        <r>
          <rPr>
            <sz val="9"/>
            <color indexed="81"/>
            <rFont val="Tahoma"/>
            <family val="2"/>
          </rPr>
          <t>"Se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B54" authorId="1" shapeId="0" xr:uid="{00000000-0006-0000-0400-00001C000000}">
      <text>
        <r>
          <rPr>
            <sz val="9"/>
            <color indexed="81"/>
            <rFont val="Tahoma"/>
            <family val="2"/>
          </rPr>
          <t xml:space="preserve">Se considerara como </t>
        </r>
        <r>
          <rPr>
            <b/>
            <sz val="9"/>
            <color indexed="81"/>
            <rFont val="Tahoma"/>
            <family val="2"/>
          </rPr>
          <t>Población Bajo Control</t>
        </r>
        <r>
          <rPr>
            <sz val="9"/>
            <color indexed="81"/>
            <rFont val="Tahoma"/>
            <family val="2"/>
          </rPr>
          <t xml:space="preserve"> a aquellos que cumplan con alguna de estas condiciones:
Este dato aparecerá  luego de que en la atención 
Registrada en e</t>
        </r>
        <r>
          <rPr>
            <b/>
            <sz val="9"/>
            <color indexed="81"/>
            <rFont val="Tahoma"/>
            <family val="2"/>
          </rPr>
          <t>l Módulo Box - Pacientes Citados</t>
        </r>
        <r>
          <rPr>
            <sz val="9"/>
            <color indexed="81"/>
            <rFont val="Tahoma"/>
            <family val="2"/>
          </rPr>
          <t xml:space="preserve"> o en </t>
        </r>
        <r>
          <rPr>
            <b/>
            <sz val="9"/>
            <color indexed="81"/>
            <rFont val="Tahoma"/>
            <family val="2"/>
          </rPr>
          <t xml:space="preserve"> Agregar Documentos a una Atención
</t>
        </r>
        <r>
          <rPr>
            <sz val="9"/>
            <color indexed="81"/>
            <rFont val="Tahoma"/>
            <family val="2"/>
          </rPr>
          <t xml:space="preserve">
y en  el Formulario </t>
        </r>
        <r>
          <rPr>
            <b/>
            <sz val="9"/>
            <color indexed="81"/>
            <rFont val="Tahoma"/>
            <family val="2"/>
          </rPr>
          <t>Examen de Medicina Preventiva del Adulto Mayor (EMPAM)</t>
        </r>
        <r>
          <rPr>
            <sz val="9"/>
            <color indexed="81"/>
            <rFont val="Tahoma"/>
            <family val="2"/>
          </rPr>
          <t xml:space="preserve"> y  tenga en el  campo </t>
        </r>
        <r>
          <rPr>
            <b/>
            <sz val="9"/>
            <color indexed="81"/>
            <rFont val="Tahoma"/>
            <family val="2"/>
          </rPr>
          <t>Estado del Paciente</t>
        </r>
        <r>
          <rPr>
            <sz val="9"/>
            <color indexed="81"/>
            <rFont val="Tahoma"/>
            <family val="2"/>
          </rPr>
          <t xml:space="preserve"> tenga el valor</t>
        </r>
        <r>
          <rPr>
            <b/>
            <sz val="9"/>
            <color indexed="81"/>
            <rFont val="Tahoma"/>
            <family val="2"/>
          </rPr>
          <t xml:space="preserve"> Ingreso o Seguimiento</t>
        </r>
        <r>
          <rPr>
            <sz val="9"/>
            <color indexed="81"/>
            <rFont val="Tahoma"/>
            <family val="2"/>
          </rPr>
          <t xml:space="preserve"> y  que el Campo</t>
        </r>
        <r>
          <rPr>
            <b/>
            <sz val="9"/>
            <color indexed="81"/>
            <rFont val="Tahoma"/>
            <family val="2"/>
          </rPr>
          <t xml:space="preserve"> Fecha Proximo Control </t>
        </r>
        <r>
          <rPr>
            <sz val="9"/>
            <color indexed="81"/>
            <rFont val="Tahoma"/>
            <family val="2"/>
          </rPr>
          <t>contenga una</t>
        </r>
        <r>
          <rPr>
            <b/>
            <sz val="9"/>
            <color indexed="81"/>
            <rFont val="Tahoma"/>
            <family val="2"/>
          </rPr>
          <t xml:space="preserve"> fecha aproximada a su proxima citación a control.
</t>
        </r>
        <r>
          <rPr>
            <sz val="9"/>
            <color indexed="81"/>
            <rFont val="Tahoma"/>
            <family val="2"/>
          </rPr>
          <t xml:space="preserve">
y además en el Campo</t>
        </r>
        <r>
          <rPr>
            <b/>
            <sz val="9"/>
            <color indexed="81"/>
            <rFont val="Tahoma"/>
            <family val="2"/>
          </rPr>
          <t xml:space="preserve"> Resultado del Time UP and GO </t>
        </r>
        <r>
          <rPr>
            <sz val="9"/>
            <color indexed="81"/>
            <rFont val="Tahoma"/>
            <family val="2"/>
          </rPr>
          <t xml:space="preserve">el valor entre </t>
        </r>
        <r>
          <rPr>
            <b/>
            <sz val="9"/>
            <color indexed="81"/>
            <rFont val="Tahoma"/>
            <family val="2"/>
          </rPr>
          <t xml:space="preserve">11 y 20 que corresponde a Leve
Referencia Manual DEIS Serie P:
</t>
        </r>
        <r>
          <rPr>
            <sz val="9"/>
            <color indexed="81"/>
            <rFont val="Tahoma"/>
            <family val="2"/>
          </rPr>
          <t>"Se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B55" authorId="1" shapeId="0" xr:uid="{00000000-0006-0000-0400-00001D000000}">
      <text>
        <r>
          <rPr>
            <sz val="9"/>
            <color indexed="81"/>
            <rFont val="Tahoma"/>
            <family val="2"/>
          </rPr>
          <t xml:space="preserve">Se considerara como </t>
        </r>
        <r>
          <rPr>
            <b/>
            <sz val="9"/>
            <color indexed="81"/>
            <rFont val="Tahoma"/>
            <family val="2"/>
          </rPr>
          <t>Población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o en</t>
        </r>
        <r>
          <rPr>
            <b/>
            <sz val="9"/>
            <color indexed="81"/>
            <rFont val="Tahoma"/>
            <family val="2"/>
          </rPr>
          <t xml:space="preserve">  Agregar Documentos a una Atención</t>
        </r>
        <r>
          <rPr>
            <sz val="9"/>
            <color indexed="81"/>
            <rFont val="Tahoma"/>
            <family val="2"/>
          </rPr>
          <t xml:space="preserve">
y en  el Formulario </t>
        </r>
        <r>
          <rPr>
            <b/>
            <sz val="9"/>
            <color indexed="81"/>
            <rFont val="Tahoma"/>
            <family val="2"/>
          </rPr>
          <t>Examen de Medicina Preventiva del Adulto Mayor (EMPAM)</t>
        </r>
        <r>
          <rPr>
            <sz val="9"/>
            <color indexed="81"/>
            <rFont val="Tahoma"/>
            <family val="2"/>
          </rPr>
          <t xml:space="preserve"> y  tenga en el  campo </t>
        </r>
        <r>
          <rPr>
            <b/>
            <sz val="9"/>
            <color indexed="81"/>
            <rFont val="Tahoma"/>
            <family val="2"/>
          </rPr>
          <t>Estado del Paciente</t>
        </r>
        <r>
          <rPr>
            <sz val="9"/>
            <color indexed="81"/>
            <rFont val="Tahoma"/>
            <family val="2"/>
          </rPr>
          <t xml:space="preserve"> tenga el valor</t>
        </r>
        <r>
          <rPr>
            <b/>
            <sz val="9"/>
            <color indexed="81"/>
            <rFont val="Tahoma"/>
            <family val="2"/>
          </rPr>
          <t xml:space="preserve"> Ingreso o Seguimiento</t>
        </r>
        <r>
          <rPr>
            <sz val="9"/>
            <color indexed="81"/>
            <rFont val="Tahoma"/>
            <family val="2"/>
          </rPr>
          <t xml:space="preserve"> y  que el Campo </t>
        </r>
        <r>
          <rPr>
            <b/>
            <sz val="9"/>
            <color indexed="81"/>
            <rFont val="Tahoma"/>
            <family val="2"/>
          </rPr>
          <t>Fecha Próximo Control</t>
        </r>
        <r>
          <rPr>
            <sz val="9"/>
            <color indexed="81"/>
            <rFont val="Tahoma"/>
            <family val="2"/>
          </rPr>
          <t xml:space="preserve"> contenga una </t>
        </r>
        <r>
          <rPr>
            <b/>
            <sz val="9"/>
            <color indexed="81"/>
            <rFont val="Tahoma"/>
            <family val="2"/>
          </rPr>
          <t>fecha aproximada a su próxima citación a control</t>
        </r>
        <r>
          <rPr>
            <sz val="9"/>
            <color indexed="81"/>
            <rFont val="Tahoma"/>
            <family val="2"/>
          </rPr>
          <t xml:space="preserve">
y además</t>
        </r>
        <r>
          <rPr>
            <b/>
            <sz val="9"/>
            <color indexed="81"/>
            <rFont val="Tahoma"/>
            <family val="2"/>
          </rPr>
          <t xml:space="preserve"> </t>
        </r>
        <r>
          <rPr>
            <sz val="9"/>
            <color indexed="81"/>
            <rFont val="Tahoma"/>
            <family val="2"/>
          </rPr>
          <t xml:space="preserve">en el Campo </t>
        </r>
        <r>
          <rPr>
            <b/>
            <sz val="9"/>
            <color indexed="81"/>
            <rFont val="Tahoma"/>
            <family val="2"/>
          </rPr>
          <t xml:space="preserve">Resultado del Time UP and GO </t>
        </r>
        <r>
          <rPr>
            <sz val="9"/>
            <color indexed="81"/>
            <rFont val="Tahoma"/>
            <family val="2"/>
          </rPr>
          <t xml:space="preserve">el valor </t>
        </r>
        <r>
          <rPr>
            <b/>
            <sz val="9"/>
            <color indexed="81"/>
            <rFont val="Tahoma"/>
            <family val="2"/>
          </rPr>
          <t>mayor 20 que corresponde a Alto</t>
        </r>
      </text>
    </comment>
    <comment ref="B56" authorId="1" shapeId="0" xr:uid="{00000000-0006-0000-0400-00001E000000}">
      <text>
        <r>
          <rPr>
            <sz val="9"/>
            <color indexed="81"/>
            <rFont val="Tahoma"/>
            <family val="2"/>
          </rPr>
          <t>Se considerara como</t>
        </r>
        <r>
          <rPr>
            <b/>
            <sz val="9"/>
            <color indexed="81"/>
            <rFont val="Tahoma"/>
            <family val="2"/>
          </rPr>
          <t xml:space="preserve"> Población Bajo Control </t>
        </r>
        <r>
          <rPr>
            <sz val="9"/>
            <color indexed="81"/>
            <rFont val="Tahoma"/>
            <family val="2"/>
          </rPr>
          <t>a aquellos que cumplan con alguna de estas condiciones:
Este dato aparecerá  luego de que en la atención 
Registrada en el</t>
        </r>
        <r>
          <rPr>
            <b/>
            <sz val="9"/>
            <color indexed="81"/>
            <rFont val="Tahoma"/>
            <family val="2"/>
          </rPr>
          <t xml:space="preserve"> Módulo Box - Pacientes Citados </t>
        </r>
        <r>
          <rPr>
            <sz val="9"/>
            <color indexed="81"/>
            <rFont val="Tahoma"/>
            <family val="2"/>
          </rPr>
          <t xml:space="preserve">o en  </t>
        </r>
        <r>
          <rPr>
            <b/>
            <sz val="9"/>
            <color indexed="81"/>
            <rFont val="Tahoma"/>
            <family val="2"/>
          </rPr>
          <t>Agregar Documentos a una Atención</t>
        </r>
        <r>
          <rPr>
            <sz val="9"/>
            <color indexed="81"/>
            <rFont val="Tahoma"/>
            <family val="2"/>
          </rPr>
          <t xml:space="preserve">
y en  el Formulario </t>
        </r>
        <r>
          <rPr>
            <b/>
            <sz val="9"/>
            <color indexed="81"/>
            <rFont val="Tahoma"/>
            <family val="2"/>
          </rPr>
          <t>Examen de Medicina Preventiva del Adulto Mayor (EMPAM)</t>
        </r>
        <r>
          <rPr>
            <sz val="9"/>
            <color indexed="81"/>
            <rFont val="Tahoma"/>
            <family val="2"/>
          </rPr>
          <t xml:space="preserve"> y  tenga en el  campo </t>
        </r>
        <r>
          <rPr>
            <b/>
            <sz val="9"/>
            <color indexed="81"/>
            <rFont val="Tahoma"/>
            <family val="2"/>
          </rPr>
          <t xml:space="preserve">Estado del Paciente </t>
        </r>
        <r>
          <rPr>
            <sz val="9"/>
            <color indexed="81"/>
            <rFont val="Tahoma"/>
            <family val="2"/>
          </rPr>
          <t>tenga el valor</t>
        </r>
        <r>
          <rPr>
            <b/>
            <sz val="9"/>
            <color indexed="81"/>
            <rFont val="Tahoma"/>
            <family val="2"/>
          </rPr>
          <t xml:space="preserve"> Ingreso o Seguimiento</t>
        </r>
        <r>
          <rPr>
            <sz val="9"/>
            <color indexed="81"/>
            <rFont val="Tahoma"/>
            <family val="2"/>
          </rPr>
          <t xml:space="preserve"> y  que el Campo</t>
        </r>
        <r>
          <rPr>
            <b/>
            <sz val="9"/>
            <color indexed="81"/>
            <rFont val="Tahoma"/>
            <family val="2"/>
          </rPr>
          <t xml:space="preserve"> Fecha Próximo Control </t>
        </r>
        <r>
          <rPr>
            <sz val="9"/>
            <color indexed="81"/>
            <rFont val="Tahoma"/>
            <family val="2"/>
          </rPr>
          <t xml:space="preserve">contenga una </t>
        </r>
        <r>
          <rPr>
            <b/>
            <sz val="9"/>
            <color indexed="81"/>
            <rFont val="Tahoma"/>
            <family val="2"/>
          </rPr>
          <t>fecha aproximada a su próxima citación a control</t>
        </r>
        <r>
          <rPr>
            <sz val="9"/>
            <color indexed="81"/>
            <rFont val="Tahoma"/>
            <family val="2"/>
          </rPr>
          <t xml:space="preserve">
y además en el Campo</t>
        </r>
        <r>
          <rPr>
            <b/>
            <sz val="9"/>
            <color indexed="81"/>
            <rFont val="Tahoma"/>
            <family val="2"/>
          </rPr>
          <t xml:space="preserve"> Resultado del  Estacion unipodal derecha y/o Izquierda</t>
        </r>
        <r>
          <rPr>
            <sz val="9"/>
            <color indexed="81"/>
            <rFont val="Tahoma"/>
            <family val="2"/>
          </rPr>
          <t xml:space="preserve"> el valo</t>
        </r>
        <r>
          <rPr>
            <b/>
            <sz val="9"/>
            <color indexed="81"/>
            <rFont val="Tahoma"/>
            <family val="2"/>
          </rPr>
          <t>r igual o mayor a 5 que corresponde a Norma</t>
        </r>
        <r>
          <rPr>
            <sz val="9"/>
            <color indexed="81"/>
            <rFont val="Tahoma"/>
            <family val="2"/>
          </rPr>
          <t xml:space="preserve">l.
</t>
        </r>
        <r>
          <rPr>
            <b/>
            <sz val="9"/>
            <color indexed="81"/>
            <rFont val="Tahoma"/>
            <family val="2"/>
          </rPr>
          <t>Referencia Manual DEIS Serie P:</t>
        </r>
        <r>
          <rPr>
            <sz val="9"/>
            <color indexed="81"/>
            <rFont val="Tahoma"/>
            <family val="2"/>
          </rPr>
          <t xml:space="preserve">
"Se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 ref="B57" authorId="4" shapeId="0" xr:uid="{00000000-0006-0000-0400-00001F000000}">
      <text>
        <r>
          <rPr>
            <sz val="9"/>
            <color indexed="81"/>
            <rFont val="Tahoma"/>
            <family val="2"/>
          </rPr>
          <t xml:space="preserve">Se considerara como </t>
        </r>
        <r>
          <rPr>
            <b/>
            <sz val="9"/>
            <color indexed="81"/>
            <rFont val="Tahoma"/>
            <family val="2"/>
          </rPr>
          <t>Población Bajo Control</t>
        </r>
        <r>
          <rPr>
            <sz val="9"/>
            <color indexed="81"/>
            <rFont val="Tahoma"/>
            <family val="2"/>
          </rPr>
          <t xml:space="preserve"> a aquellos que cumplan con alguna de estas condiciones:
Este dato aparecerá  luego de que en la atención 
Registrada en el</t>
        </r>
        <r>
          <rPr>
            <b/>
            <sz val="9"/>
            <color indexed="81"/>
            <rFont val="Tahoma"/>
            <family val="2"/>
          </rPr>
          <t xml:space="preserve"> Módulo Box - Pacientes Citados</t>
        </r>
        <r>
          <rPr>
            <sz val="9"/>
            <color indexed="81"/>
            <rFont val="Tahoma"/>
            <family val="2"/>
          </rPr>
          <t xml:space="preserve"> o en </t>
        </r>
        <r>
          <rPr>
            <b/>
            <sz val="9"/>
            <color indexed="81"/>
            <rFont val="Tahoma"/>
            <family val="2"/>
          </rPr>
          <t xml:space="preserve"> Agregar Documentos a una Atención
</t>
        </r>
        <r>
          <rPr>
            <sz val="9"/>
            <color indexed="81"/>
            <rFont val="Tahoma"/>
            <family val="2"/>
          </rPr>
          <t xml:space="preserve">y en  el Formulario </t>
        </r>
        <r>
          <rPr>
            <b/>
            <sz val="9"/>
            <color indexed="81"/>
            <rFont val="Tahoma"/>
            <family val="2"/>
          </rPr>
          <t>Examen de Medicina Preventiva del Adulto Mayor (EMPAM)</t>
        </r>
        <r>
          <rPr>
            <sz val="9"/>
            <color indexed="81"/>
            <rFont val="Tahoma"/>
            <family val="2"/>
          </rPr>
          <t xml:space="preserve"> y  tenga en el  campo</t>
        </r>
        <r>
          <rPr>
            <b/>
            <sz val="9"/>
            <color indexed="81"/>
            <rFont val="Tahoma"/>
            <family val="2"/>
          </rPr>
          <t xml:space="preserve"> Estado del Paciente </t>
        </r>
        <r>
          <rPr>
            <sz val="9"/>
            <color indexed="81"/>
            <rFont val="Tahoma"/>
            <family val="2"/>
          </rPr>
          <t xml:space="preserve">tenga el valor </t>
        </r>
        <r>
          <rPr>
            <b/>
            <sz val="9"/>
            <color indexed="81"/>
            <rFont val="Tahoma"/>
            <family val="2"/>
          </rPr>
          <t>Ingreso o Seguimiento</t>
        </r>
        <r>
          <rPr>
            <sz val="9"/>
            <color indexed="81"/>
            <rFont val="Tahoma"/>
            <family val="2"/>
          </rPr>
          <t xml:space="preserve"> y  que el Campo </t>
        </r>
        <r>
          <rPr>
            <b/>
            <sz val="9"/>
            <color indexed="81"/>
            <rFont val="Tahoma"/>
            <family val="2"/>
          </rPr>
          <t xml:space="preserve">Fecha Próximo Control </t>
        </r>
        <r>
          <rPr>
            <sz val="9"/>
            <color indexed="81"/>
            <rFont val="Tahoma"/>
            <family val="2"/>
          </rPr>
          <t>contenga una</t>
        </r>
        <r>
          <rPr>
            <b/>
            <sz val="9"/>
            <color indexed="81"/>
            <rFont val="Tahoma"/>
            <family val="2"/>
          </rPr>
          <t xml:space="preserve"> fecha aproximada a su próxima citación a control
</t>
        </r>
        <r>
          <rPr>
            <sz val="9"/>
            <color indexed="81"/>
            <rFont val="Tahoma"/>
            <family val="2"/>
          </rPr>
          <t xml:space="preserve">
y además en el Campo Resultado del  </t>
        </r>
        <r>
          <rPr>
            <b/>
            <sz val="9"/>
            <color indexed="81"/>
            <rFont val="Tahoma"/>
            <family val="2"/>
          </rPr>
          <t>Estacion unipodal derecha y/o Izquierda</t>
        </r>
        <r>
          <rPr>
            <sz val="9"/>
            <color indexed="81"/>
            <rFont val="Tahoma"/>
            <family val="2"/>
          </rPr>
          <t xml:space="preserve"> el valor</t>
        </r>
        <r>
          <rPr>
            <b/>
            <sz val="9"/>
            <color indexed="81"/>
            <rFont val="Tahoma"/>
            <family val="2"/>
          </rPr>
          <t xml:space="preserve"> igual o menor a 4 que corresponde a Alterado
Referencia Manual DEIS Serie P:
</t>
        </r>
        <r>
          <rPr>
            <sz val="9"/>
            <color indexed="81"/>
            <rFont val="Tahoma"/>
            <family val="2"/>
          </rPr>
          <t>"Se considera como población bajo control a todas las personas que tienen citación para médico, enfermera hasta un plazo máximo de inasistencia a su citación de 11 meses y 29 días a la fecha del corte, periodo durante el cual, se activa el sistema de rescate de pacientes inasistentes. 
Al pasar el plazo de inasistencia desde la última citación, se considera pasivo y deja su condición de
“población en control” por esta causa..."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ffuentes</author>
    <author>Oscar Alegria</author>
    <author>Nicole Cisternas</author>
    <author>John San Martin Retamal</author>
    <author>azavala</author>
    <author>-</author>
  </authors>
  <commentList>
    <comment ref="AN10" authorId="0" shapeId="0" xr:uid="{00000000-0006-0000-0500-000001000000}">
      <text>
        <r>
          <rPr>
            <sz val="9"/>
            <color indexed="81"/>
            <rFont val="Tahoma"/>
            <family val="2"/>
          </rPr>
          <t xml:space="preserve">Este dato se contabilizará al seleccionarr en la opcion </t>
        </r>
        <r>
          <rPr>
            <b/>
            <sz val="9"/>
            <color indexed="81"/>
            <rFont val="Tahoma"/>
            <family val="2"/>
          </rPr>
          <t xml:space="preserve">"Ciclo Vital" </t>
        </r>
        <r>
          <rPr>
            <sz val="9"/>
            <color indexed="81"/>
            <rFont val="Tahoma"/>
            <family val="2"/>
          </rPr>
          <t xml:space="preserve">que se encuentra en la Anamnesis de la Ficha Clínica Electrónica en RAYEN las siguientes opciones:
</t>
        </r>
        <r>
          <rPr>
            <b/>
            <sz val="9"/>
            <color indexed="81"/>
            <rFont val="Tahoma"/>
            <family val="2"/>
          </rPr>
          <t xml:space="preserve">
Embarazada</t>
        </r>
        <r>
          <rPr>
            <sz val="9"/>
            <color indexed="81"/>
            <rFont val="Tahoma"/>
            <family val="2"/>
          </rPr>
          <t xml:space="preserve">
      ó
</t>
        </r>
        <r>
          <rPr>
            <b/>
            <sz val="9"/>
            <color indexed="81"/>
            <rFont val="Tahoma"/>
            <family val="2"/>
          </rPr>
          <t>Embarazada Primigesta</t>
        </r>
      </text>
    </comment>
    <comment ref="AO10" authorId="0" shapeId="0" xr:uid="{00000000-0006-0000-0500-000002000000}">
      <text>
        <r>
          <rPr>
            <sz val="9"/>
            <color indexed="81"/>
            <rFont val="Tahoma"/>
            <family val="2"/>
          </rPr>
          <t xml:space="preserve">Este dato aparecerá  luego de que en la atención 
1.- Registrada en el </t>
        </r>
        <r>
          <rPr>
            <b/>
            <sz val="9"/>
            <color indexed="81"/>
            <rFont val="Tahoma"/>
            <family val="2"/>
          </rPr>
          <t xml:space="preserve">Módulo Box - Pacientes Citados 
</t>
        </r>
        <r>
          <rPr>
            <sz val="9"/>
            <color indexed="81"/>
            <rFont val="Tahoma"/>
            <family val="2"/>
          </rPr>
          <t>2</t>
        </r>
        <r>
          <rPr>
            <b/>
            <sz val="9"/>
            <color indexed="81"/>
            <rFont val="Tahoma"/>
            <family val="2"/>
          </rPr>
          <t xml:space="preserve">.- </t>
        </r>
        <r>
          <rPr>
            <sz val="9"/>
            <color indexed="81"/>
            <rFont val="Tahoma"/>
            <family val="2"/>
          </rPr>
          <t>ó Registrada en el</t>
        </r>
        <r>
          <rPr>
            <b/>
            <sz val="9"/>
            <color indexed="81"/>
            <rFont val="Tahoma"/>
            <family val="2"/>
          </rPr>
          <t xml:space="preserve"> Módulo Box - Agregar Documentos a una Atención</t>
        </r>
        <r>
          <rPr>
            <sz val="9"/>
            <color indexed="81"/>
            <rFont val="Tahoma"/>
            <family val="2"/>
          </rPr>
          <t xml:space="preserve">
Se complete en el formulario </t>
        </r>
        <r>
          <rPr>
            <b/>
            <sz val="9"/>
            <color indexed="81"/>
            <rFont val="Tahoma"/>
            <family val="2"/>
          </rPr>
          <t>"Control de Salud Mental"</t>
        </r>
        <r>
          <rPr>
            <sz val="9"/>
            <color indexed="81"/>
            <rFont val="Tahoma"/>
            <family val="2"/>
          </rPr>
          <t xml:space="preserve"> el campo </t>
        </r>
        <r>
          <rPr>
            <b/>
            <sz val="9"/>
            <color indexed="81"/>
            <rFont val="Tahoma"/>
            <family val="2"/>
          </rPr>
          <t>¿Usted es Madre de Hijo Menor de 5 años?</t>
        </r>
        <r>
          <rPr>
            <sz val="9"/>
            <color indexed="81"/>
            <rFont val="Tahoma"/>
            <family val="2"/>
          </rPr>
          <t xml:space="preserve"> Y tenga valor </t>
        </r>
        <r>
          <rPr>
            <b/>
            <sz val="9"/>
            <color indexed="81"/>
            <rFont val="Tahoma"/>
            <family val="2"/>
          </rPr>
          <t>"Si"</t>
        </r>
      </text>
    </comment>
    <comment ref="AP10" authorId="0" shapeId="0" xr:uid="{00000000-0006-0000-0500-000003000000}">
      <text>
        <r>
          <rPr>
            <sz val="9"/>
            <color indexed="81"/>
            <rFont val="Tahoma"/>
            <family val="2"/>
          </rPr>
          <t xml:space="preserve">Este dato aparecerá luego que en el </t>
        </r>
        <r>
          <rPr>
            <b/>
            <sz val="9"/>
            <color indexed="81"/>
            <rFont val="Tahoma"/>
            <family val="2"/>
          </rPr>
          <t>Módulo Admisión</t>
        </r>
        <r>
          <rPr>
            <sz val="9"/>
            <color indexed="81"/>
            <rFont val="Tahoma"/>
            <family val="2"/>
          </rPr>
          <t xml:space="preserve">, El paciente indique un </t>
        </r>
        <r>
          <rPr>
            <b/>
            <sz val="9"/>
            <color indexed="81"/>
            <rFont val="Tahoma"/>
            <family val="2"/>
          </rPr>
          <t>"Pueblo Originarío"</t>
        </r>
        <r>
          <rPr>
            <sz val="9"/>
            <color indexed="81"/>
            <rFont val="Tahoma"/>
            <family val="2"/>
          </rPr>
          <t xml:space="preserve">
</t>
        </r>
      </text>
    </comment>
    <comment ref="AR10" authorId="0" shapeId="0" xr:uid="{00000000-0006-0000-0500-000004000000}">
      <text>
        <r>
          <rPr>
            <sz val="9"/>
            <color indexed="81"/>
            <rFont val="Tahoma"/>
            <family val="2"/>
          </rPr>
          <t xml:space="preserve">
Este dato aparecerá si el paciente tiene selecionada la Alerta Administrativa </t>
        </r>
        <r>
          <rPr>
            <b/>
            <sz val="9"/>
            <color indexed="81"/>
            <rFont val="Tahoma"/>
            <family val="2"/>
          </rPr>
          <t xml:space="preserve">MIGRANTE, </t>
        </r>
        <r>
          <rPr>
            <sz val="9"/>
            <color indexed="81"/>
            <rFont val="Tahoma"/>
            <family val="2"/>
          </rPr>
          <t>regsitrada en el Módulo Admisión o en Box Pacientes Citados enla atención actual.</t>
        </r>
      </text>
    </comment>
    <comment ref="AT10" authorId="1" shapeId="0" xr:uid="{00000000-0006-0000-0500-000005000000}">
      <text>
        <r>
          <rPr>
            <sz val="9"/>
            <color indexed="81"/>
            <rFont val="Tahoma"/>
            <family val="2"/>
          </rPr>
          <t>Se contabilizara a los paceintes que al</t>
        </r>
        <r>
          <rPr>
            <b/>
            <sz val="9"/>
            <color indexed="81"/>
            <rFont val="Tahoma"/>
            <family val="2"/>
          </rPr>
          <t xml:space="preserve"> Ingreso o Seguimiento</t>
        </r>
        <r>
          <rPr>
            <sz val="9"/>
            <color indexed="81"/>
            <rFont val="Tahoma"/>
            <family val="2"/>
          </rPr>
          <t xml:space="preserve"> tengan su </t>
        </r>
        <r>
          <rPr>
            <b/>
            <sz val="9"/>
            <color indexed="81"/>
            <rFont val="Tahoma"/>
            <family val="2"/>
          </rPr>
          <t>Alerta Administrativa "SENAME"</t>
        </r>
        <r>
          <rPr>
            <sz val="9"/>
            <color indexed="81"/>
            <rFont val="Tahoma"/>
            <family val="2"/>
          </rPr>
          <t xml:space="preserve"> selecionada en el </t>
        </r>
        <r>
          <rPr>
            <b/>
            <sz val="9"/>
            <color indexed="81"/>
            <rFont val="Tahoma"/>
            <family val="2"/>
          </rPr>
          <t xml:space="preserve">Módulo Admisión </t>
        </r>
        <r>
          <rPr>
            <sz val="9"/>
            <color indexed="81"/>
            <rFont val="Tahoma"/>
            <family val="2"/>
          </rPr>
          <t xml:space="preserve">previo a una atención o puede ser incoporada en la </t>
        </r>
        <r>
          <rPr>
            <b/>
            <sz val="9"/>
            <color indexed="81"/>
            <rFont val="Tahoma"/>
            <family val="2"/>
          </rPr>
          <t>Atención Actual</t>
        </r>
        <r>
          <rPr>
            <sz val="9"/>
            <color indexed="81"/>
            <rFont val="Tahoma"/>
            <family val="2"/>
          </rPr>
          <t xml:space="preserve"> en</t>
        </r>
        <r>
          <rPr>
            <b/>
            <sz val="9"/>
            <color indexed="81"/>
            <rFont val="Tahoma"/>
            <family val="2"/>
          </rPr>
          <t xml:space="preserve"> Módulo Box - Paciente Citados</t>
        </r>
        <r>
          <rPr>
            <sz val="9"/>
            <color indexed="81"/>
            <rFont val="Tahoma"/>
            <family val="2"/>
          </rPr>
          <t xml:space="preserve"> en </t>
        </r>
        <r>
          <rPr>
            <b/>
            <sz val="9"/>
            <color indexed="81"/>
            <rFont val="Tahoma"/>
            <family val="2"/>
          </rPr>
          <t>Antecedentes del Usuario APS</t>
        </r>
        <r>
          <rPr>
            <sz val="9"/>
            <color indexed="81"/>
            <rFont val="Tahoma"/>
            <family val="2"/>
          </rPr>
          <t xml:space="preserve"> en la pestaña </t>
        </r>
        <r>
          <rPr>
            <b/>
            <sz val="9"/>
            <color indexed="81"/>
            <rFont val="Tahoma"/>
            <family val="2"/>
          </rPr>
          <t>Identificación - Alertas Adm.</t>
        </r>
        <r>
          <rPr>
            <sz val="9"/>
            <color indexed="81"/>
            <rFont val="Tahoma"/>
            <family val="2"/>
          </rPr>
          <t xml:space="preserve">
</t>
        </r>
      </text>
    </comment>
    <comment ref="AU10" authorId="2" shapeId="0" xr:uid="{00000000-0006-0000-0500-000006000000}">
      <text>
        <r>
          <rPr>
            <b/>
            <sz val="9"/>
            <color indexed="81"/>
            <rFont val="Tahoma"/>
            <family val="2"/>
          </rPr>
          <t xml:space="preserve">
</t>
        </r>
        <r>
          <rPr>
            <sz val="9"/>
            <color indexed="81"/>
            <rFont val="Tahoma"/>
            <family val="2"/>
          </rPr>
          <t>Este dato aparecerá  luego de que la atención registrada en</t>
        </r>
        <r>
          <rPr>
            <b/>
            <sz val="9"/>
            <color indexed="81"/>
            <rFont val="Tahoma"/>
            <family val="2"/>
          </rPr>
          <t xml:space="preserve"> Módulo de Box/Pacientes citados, o en Atención/Registro Atención Individual, </t>
        </r>
        <r>
          <rPr>
            <sz val="9"/>
            <color indexed="81"/>
            <rFont val="Tahoma"/>
            <family val="2"/>
          </rPr>
          <t>se registre</t>
        </r>
        <r>
          <rPr>
            <b/>
            <sz val="9"/>
            <color indexed="81"/>
            <rFont val="Tahoma"/>
            <family val="2"/>
          </rPr>
          <t xml:space="preserve"> la actividad: 
- Plan cuidado Integral Elaborado
Y 
Además, se cumpla con el registro solicitado por cada Item de la seccion ( Registro de Formulario Clinico + Condicion)</t>
        </r>
      </text>
    </comment>
    <comment ref="A13" authorId="3" shapeId="0" xr:uid="{00000000-0006-0000-0500-000007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a aquellos que cumplan con alguna de las condiciones descritas en Factores de Riesgo y condicionantes de la salud mental o Diagnosticos de trastornos mentales en Estabelcimientos APS.
En caso que un paciente se encuentre en una o más  condiciones se contabilizara un sólo paciente.
Ref. Manual DEIS Serie P:</t>
        </r>
        <r>
          <rPr>
            <b/>
            <sz val="9"/>
            <color indexed="81"/>
            <rFont val="Tahoma"/>
            <family val="2"/>
          </rPr>
          <t xml:space="preserve"> Corresponde a las personas que están en control con médico o psicólogo, (terapeuta ocupacional, asistente social, enfermera u otro profesional capacitado), por factores de riesgo y
condicionantes de salud mental y/o por diagnósticos de trastornos mentales.</t>
        </r>
        <r>
          <rPr>
            <sz val="9"/>
            <color indexed="81"/>
            <rFont val="Tahoma"/>
            <family val="2"/>
          </rPr>
          <t xml:space="preserve">
</t>
        </r>
        <r>
          <rPr>
            <b/>
            <sz val="9"/>
            <color indexed="81"/>
            <rFont val="Tahoma"/>
            <family val="2"/>
          </rPr>
          <t>Se considera como población bajo control a todas las personas que tienen citación para estos profesionales, hasta un plazo máximo de inasistencia a su citación de 45 días, a la fecha del corte. En este periodo se activa el sistema de rescate de inasistentes.</t>
        </r>
        <r>
          <rPr>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15" authorId="4" shapeId="0" xr:uid="{00000000-0006-0000-0500-000008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Módulo Box - Agregar Documentos a una Atención</t>
        </r>
        <r>
          <rPr>
            <sz val="9"/>
            <color indexed="81"/>
            <rFont val="Tahoma"/>
            <family val="2"/>
          </rPr>
          <t xml:space="preserve">
Complentado el </t>
        </r>
        <r>
          <rPr>
            <b/>
            <sz val="9"/>
            <color indexed="81"/>
            <rFont val="Tahoma"/>
            <family val="2"/>
          </rPr>
          <t>Formulario Control de Salud Mental</t>
        </r>
        <r>
          <rPr>
            <sz val="9"/>
            <color indexed="81"/>
            <rFont val="Tahoma"/>
            <family val="2"/>
          </rPr>
          <t xml:space="preserve"> en el Campo </t>
        </r>
        <r>
          <rPr>
            <b/>
            <sz val="9"/>
            <color indexed="81"/>
            <rFont val="Tahoma"/>
            <family val="2"/>
          </rPr>
          <t xml:space="preserve"> ¿Es Vctima o Agresor/a de Volencia?</t>
        </r>
        <r>
          <rPr>
            <sz val="9"/>
            <color indexed="81"/>
            <rFont val="Tahoma"/>
            <family val="2"/>
          </rPr>
          <t xml:space="preserve"> debe seleccionar el valor</t>
        </r>
        <r>
          <rPr>
            <b/>
            <sz val="9"/>
            <color indexed="81"/>
            <rFont val="Tahoma"/>
            <family val="2"/>
          </rPr>
          <t xml:space="preserve">  "si", </t>
        </r>
        <r>
          <rPr>
            <sz val="9"/>
            <color indexed="81"/>
            <rFont val="Tahoma"/>
            <family val="2"/>
          </rPr>
          <t>además selecionar</t>
        </r>
        <r>
          <rPr>
            <b/>
            <sz val="9"/>
            <color indexed="81"/>
            <rFont val="Tahoma"/>
            <family val="2"/>
          </rPr>
          <t xml:space="preserve"> En la Violencia Es:</t>
        </r>
        <r>
          <rPr>
            <sz val="9"/>
            <color indexed="81"/>
            <rFont val="Tahoma"/>
            <family val="2"/>
          </rPr>
          <t xml:space="preserve"> el valor</t>
        </r>
        <r>
          <rPr>
            <b/>
            <sz val="9"/>
            <color indexed="81"/>
            <rFont val="Tahoma"/>
            <family val="2"/>
          </rPr>
          <t xml:space="preserve"> Victima  y </t>
        </r>
        <r>
          <rPr>
            <sz val="9"/>
            <color indexed="81"/>
            <rFont val="Tahoma"/>
            <family val="2"/>
          </rPr>
          <t xml:space="preserve">tener registrado Alguno de los </t>
        </r>
        <r>
          <rPr>
            <b/>
            <sz val="9"/>
            <color indexed="81"/>
            <rFont val="Tahoma"/>
            <family val="2"/>
          </rPr>
          <t>Estados</t>
        </r>
        <r>
          <rPr>
            <sz val="9"/>
            <color indexed="81"/>
            <rFont val="Tahoma"/>
            <family val="2"/>
          </rPr>
          <t xml:space="preserve"> </t>
        </r>
        <r>
          <rPr>
            <b/>
            <sz val="9"/>
            <color indexed="81"/>
            <rFont val="Tahoma"/>
            <family val="2"/>
          </rPr>
          <t xml:space="preserve">Ingreso, Seguimiento o Reingreso.
</t>
        </r>
        <r>
          <rPr>
            <sz val="9"/>
            <color indexed="81"/>
            <rFont val="Tahoma"/>
            <family val="2"/>
          </rPr>
          <t xml:space="preserve">
Y Ademas registrar en el Campo </t>
        </r>
        <r>
          <rPr>
            <b/>
            <sz val="9"/>
            <color indexed="81"/>
            <rFont val="Tahoma"/>
            <family val="2"/>
          </rPr>
          <t>Fecha Próximo Control</t>
        </r>
        <r>
          <rPr>
            <sz val="9"/>
            <color indexed="81"/>
            <rFont val="Tahoma"/>
            <family val="2"/>
          </rPr>
          <t xml:space="preserve"> 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r>
          <rPr>
            <sz val="9"/>
            <color indexed="81"/>
            <rFont val="Tahoma"/>
            <family val="2"/>
          </rPr>
          <t xml:space="preserve">
</t>
        </r>
      </text>
    </comment>
    <comment ref="C16" authorId="4" shapeId="0" xr:uid="{00000000-0006-0000-0500-000009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 xml:space="preserve">Módulo Box - Agregar Documentos a una Atención
</t>
        </r>
        <r>
          <rPr>
            <sz val="9"/>
            <color indexed="81"/>
            <rFont val="Tahoma"/>
            <family val="2"/>
          </rPr>
          <t xml:space="preserve">
Complentado el</t>
        </r>
        <r>
          <rPr>
            <b/>
            <sz val="9"/>
            <color indexed="81"/>
            <rFont val="Tahoma"/>
            <family val="2"/>
          </rPr>
          <t xml:space="preserve"> Formulario Control de Salud Mental </t>
        </r>
        <r>
          <rPr>
            <sz val="9"/>
            <color indexed="81"/>
            <rFont val="Tahoma"/>
            <family val="2"/>
          </rPr>
          <t>en el Campo</t>
        </r>
        <r>
          <rPr>
            <b/>
            <sz val="9"/>
            <color indexed="81"/>
            <rFont val="Tahoma"/>
            <family val="2"/>
          </rPr>
          <t xml:space="preserve">  ¿Es Vctima o Agresor/a de Volencia? </t>
        </r>
        <r>
          <rPr>
            <sz val="9"/>
            <color indexed="81"/>
            <rFont val="Tahoma"/>
            <family val="2"/>
          </rPr>
          <t xml:space="preserve">debe seleccionar el valor </t>
        </r>
        <r>
          <rPr>
            <b/>
            <sz val="9"/>
            <color indexed="81"/>
            <rFont val="Tahoma"/>
            <family val="2"/>
          </rPr>
          <t xml:space="preserve"> "si",</t>
        </r>
        <r>
          <rPr>
            <sz val="9"/>
            <color indexed="81"/>
            <rFont val="Tahoma"/>
            <family val="2"/>
          </rPr>
          <t xml:space="preserve"> además selecionar </t>
        </r>
        <r>
          <rPr>
            <b/>
            <sz val="9"/>
            <color indexed="81"/>
            <rFont val="Tahoma"/>
            <family val="2"/>
          </rPr>
          <t xml:space="preserve">En la Violencia Es: </t>
        </r>
        <r>
          <rPr>
            <sz val="9"/>
            <color indexed="81"/>
            <rFont val="Tahoma"/>
            <family val="2"/>
          </rPr>
          <t>el valor</t>
        </r>
        <r>
          <rPr>
            <b/>
            <sz val="9"/>
            <color indexed="81"/>
            <rFont val="Tahoma"/>
            <family val="2"/>
          </rPr>
          <t xml:space="preserve"> Agresor/a  </t>
        </r>
        <r>
          <rPr>
            <sz val="9"/>
            <color indexed="81"/>
            <rFont val="Tahoma"/>
            <family val="2"/>
          </rPr>
          <t xml:space="preserve">y tener registrado Alguno de los Estados </t>
        </r>
        <r>
          <rPr>
            <b/>
            <sz val="9"/>
            <color indexed="81"/>
            <rFont val="Tahoma"/>
            <family val="2"/>
          </rPr>
          <t xml:space="preserve">Ingreso, Seguimiento o Reingreso.
</t>
        </r>
        <r>
          <rPr>
            <sz val="9"/>
            <color indexed="81"/>
            <rFont val="Tahoma"/>
            <family val="2"/>
          </rPr>
          <t xml:space="preserve">
y ademas registrar en el Campo </t>
        </r>
        <r>
          <rPr>
            <b/>
            <sz val="9"/>
            <color indexed="81"/>
            <rFont val="Tahoma"/>
            <family val="2"/>
          </rPr>
          <t>Fecha Próximo Control</t>
        </r>
        <r>
          <rPr>
            <sz val="9"/>
            <color indexed="81"/>
            <rFont val="Tahoma"/>
            <family val="2"/>
          </rPr>
          <t xml:space="preserve"> una fecha aproximada de su control.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17" authorId="4" shapeId="0" xr:uid="{00000000-0006-0000-0500-00000A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 xml:space="preserve">Módulo Box - Agregar Documentos a una Atención
</t>
        </r>
        <r>
          <rPr>
            <sz val="9"/>
            <color indexed="81"/>
            <rFont val="Tahoma"/>
            <family val="2"/>
          </rPr>
          <t xml:space="preserve">Completando el </t>
        </r>
        <r>
          <rPr>
            <b/>
            <sz val="9"/>
            <color indexed="81"/>
            <rFont val="Tahoma"/>
            <family val="2"/>
          </rPr>
          <t>Formulario Control de Salud Mental</t>
        </r>
        <r>
          <rPr>
            <sz val="9"/>
            <color indexed="81"/>
            <rFont val="Tahoma"/>
            <family val="2"/>
          </rPr>
          <t xml:space="preserve"> en el Campo </t>
        </r>
        <r>
          <rPr>
            <b/>
            <sz val="9"/>
            <color indexed="81"/>
            <rFont val="Tahoma"/>
            <family val="2"/>
          </rPr>
          <t>¿Sufre de Abuso Sexual?</t>
        </r>
        <r>
          <rPr>
            <sz val="9"/>
            <color indexed="81"/>
            <rFont val="Tahoma"/>
            <family val="2"/>
          </rPr>
          <t xml:space="preserve"> tenga el Valor </t>
        </r>
        <r>
          <rPr>
            <b/>
            <sz val="9"/>
            <color indexed="81"/>
            <rFont val="Tahoma"/>
            <family val="2"/>
          </rPr>
          <t xml:space="preserve">SI </t>
        </r>
        <r>
          <rPr>
            <sz val="9"/>
            <color indexed="81"/>
            <rFont val="Tahoma"/>
            <family val="2"/>
          </rPr>
          <t xml:space="preserve">y en el Campo </t>
        </r>
        <r>
          <rPr>
            <b/>
            <sz val="9"/>
            <color indexed="81"/>
            <rFont val="Tahoma"/>
            <family val="2"/>
          </rPr>
          <t xml:space="preserve">Estado </t>
        </r>
        <r>
          <rPr>
            <sz val="9"/>
            <color indexed="81"/>
            <rFont val="Tahoma"/>
            <family val="2"/>
          </rPr>
          <t xml:space="preserve">tenga los Valores </t>
        </r>
        <r>
          <rPr>
            <b/>
            <sz val="9"/>
            <color indexed="81"/>
            <rFont val="Tahoma"/>
            <family val="2"/>
          </rPr>
          <t xml:space="preserve">Ingreso, Reingreso o Seguimiento.
</t>
        </r>
        <r>
          <rPr>
            <sz val="9"/>
            <color indexed="81"/>
            <rFont val="Tahoma"/>
            <family val="2"/>
          </rPr>
          <t xml:space="preserve">y ademas registrar en el Campo </t>
        </r>
        <r>
          <rPr>
            <b/>
            <sz val="9"/>
            <color indexed="81"/>
            <rFont val="Tahoma"/>
            <family val="2"/>
          </rPr>
          <t xml:space="preserve">Fecha Próximo Control </t>
        </r>
        <r>
          <rPr>
            <sz val="9"/>
            <color indexed="81"/>
            <rFont val="Tahoma"/>
            <family val="2"/>
          </rPr>
          <t xml:space="preserve">una fecha aproximada de su control.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18" authorId="3" shapeId="0" xr:uid="{00000000-0006-0000-0500-00000B000000}">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ó </t>
        </r>
        <r>
          <rPr>
            <b/>
            <sz val="9"/>
            <color indexed="81"/>
            <rFont val="Tahoma"/>
            <family val="2"/>
          </rPr>
          <t>Registrada en el Módulo Box - Agregar Documentos a una Atención.</t>
        </r>
        <r>
          <rPr>
            <sz val="9"/>
            <color indexed="81"/>
            <rFont val="Tahoma"/>
            <family val="2"/>
          </rPr>
          <t xml:space="preserve">
 y en el  Formulario </t>
        </r>
        <r>
          <rPr>
            <b/>
            <sz val="9"/>
            <color indexed="81"/>
            <rFont val="Tahoma"/>
            <family val="2"/>
          </rPr>
          <t>Control  De Salud Mental</t>
        </r>
        <r>
          <rPr>
            <sz val="9"/>
            <color indexed="81"/>
            <rFont val="Tahoma"/>
            <family val="2"/>
          </rPr>
          <t xml:space="preserve"> en la sección </t>
        </r>
        <r>
          <rPr>
            <b/>
            <sz val="9"/>
            <color indexed="81"/>
            <rFont val="Tahoma"/>
            <family val="2"/>
          </rPr>
          <t xml:space="preserve">Factores de Resgo y Condicionantes de la Salud Mental  </t>
        </r>
        <r>
          <rPr>
            <sz val="9"/>
            <color indexed="81"/>
            <rFont val="Tahoma"/>
            <family val="2"/>
          </rPr>
          <t>en el campo</t>
        </r>
        <r>
          <rPr>
            <b/>
            <sz val="9"/>
            <color indexed="81"/>
            <rFont val="Tahoma"/>
            <family val="2"/>
          </rPr>
          <t xml:space="preserve"> Suicidio </t>
        </r>
        <r>
          <rPr>
            <sz val="9"/>
            <color indexed="81"/>
            <rFont val="Tahoma"/>
            <family val="2"/>
          </rPr>
          <t>debe seleccionar el valor</t>
        </r>
        <r>
          <rPr>
            <b/>
            <sz val="9"/>
            <color indexed="81"/>
            <rFont val="Tahoma"/>
            <family val="2"/>
          </rPr>
          <t xml:space="preserve"> "Si",</t>
        </r>
        <r>
          <rPr>
            <sz val="9"/>
            <color indexed="81"/>
            <rFont val="Tahoma"/>
            <family val="2"/>
          </rPr>
          <t xml:space="preserve"> además en el campo Tipo de</t>
        </r>
        <r>
          <rPr>
            <b/>
            <sz val="9"/>
            <color indexed="81"/>
            <rFont val="Tahoma"/>
            <family val="2"/>
          </rPr>
          <t xml:space="preserve"> Suicidio </t>
        </r>
        <r>
          <rPr>
            <sz val="9"/>
            <color indexed="81"/>
            <rFont val="Tahoma"/>
            <family val="2"/>
          </rPr>
          <t xml:space="preserve">se debe ingresar </t>
        </r>
        <r>
          <rPr>
            <b/>
            <sz val="9"/>
            <color indexed="81"/>
            <rFont val="Tahoma"/>
            <family val="2"/>
          </rPr>
          <t>Ideación</t>
        </r>
        <r>
          <rPr>
            <sz val="9"/>
            <color indexed="81"/>
            <rFont val="Tahoma"/>
            <family val="2"/>
          </rPr>
          <t>, asi tambien el campo</t>
        </r>
        <r>
          <rPr>
            <b/>
            <sz val="9"/>
            <color indexed="81"/>
            <rFont val="Tahoma"/>
            <family val="2"/>
          </rPr>
          <t xml:space="preserve"> Estado</t>
        </r>
        <r>
          <rPr>
            <sz val="9"/>
            <color indexed="81"/>
            <rFont val="Tahoma"/>
            <family val="2"/>
          </rPr>
          <t xml:space="preserve"> debe tener el valor </t>
        </r>
        <r>
          <rPr>
            <b/>
            <sz val="9"/>
            <color indexed="81"/>
            <rFont val="Tahoma"/>
            <family val="2"/>
          </rPr>
          <t>Ingreso, reingreso o Seguimiento</t>
        </r>
        <r>
          <rPr>
            <sz val="9"/>
            <color indexed="81"/>
            <rFont val="Tahoma"/>
            <family val="2"/>
          </rPr>
          <t xml:space="preserve">
Debe tener registrado en el Campo</t>
        </r>
        <r>
          <rPr>
            <b/>
            <sz val="9"/>
            <color indexed="81"/>
            <rFont val="Tahoma"/>
            <family val="2"/>
          </rPr>
          <t xml:space="preserve"> Fecha Próximo Control </t>
        </r>
        <r>
          <rPr>
            <sz val="9"/>
            <color indexed="81"/>
            <rFont val="Tahoma"/>
            <family val="2"/>
          </rPr>
          <t xml:space="preserve">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B19" authorId="3" shapeId="0" xr:uid="{00000000-0006-0000-0500-00000C000000}">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ó</t>
        </r>
        <r>
          <rPr>
            <b/>
            <sz val="9"/>
            <color indexed="81"/>
            <rFont val="Tahoma"/>
            <family val="2"/>
          </rPr>
          <t xml:space="preserve"> Registrada en el Módulo Box - Agregar Documentos a una Atención.</t>
        </r>
        <r>
          <rPr>
            <sz val="9"/>
            <color indexed="81"/>
            <rFont val="Tahoma"/>
            <family val="2"/>
          </rPr>
          <t xml:space="preserve">
 y en el  Formulario </t>
        </r>
        <r>
          <rPr>
            <b/>
            <sz val="9"/>
            <color indexed="81"/>
            <rFont val="Tahoma"/>
            <family val="2"/>
          </rPr>
          <t xml:space="preserve">Control  De Salud Mental </t>
        </r>
        <r>
          <rPr>
            <sz val="9"/>
            <color indexed="81"/>
            <rFont val="Tahoma"/>
            <family val="2"/>
          </rPr>
          <t>en la sección</t>
        </r>
        <r>
          <rPr>
            <b/>
            <sz val="9"/>
            <color indexed="81"/>
            <rFont val="Tahoma"/>
            <family val="2"/>
          </rPr>
          <t xml:space="preserve"> Factores de Resgo y Condicionantes de la Salud Mental</t>
        </r>
        <r>
          <rPr>
            <sz val="9"/>
            <color indexed="81"/>
            <rFont val="Tahoma"/>
            <family val="2"/>
          </rPr>
          <t xml:space="preserve">  en el campo</t>
        </r>
        <r>
          <rPr>
            <b/>
            <sz val="9"/>
            <color indexed="81"/>
            <rFont val="Tahoma"/>
            <family val="2"/>
          </rPr>
          <t xml:space="preserve"> Suicidio</t>
        </r>
        <r>
          <rPr>
            <sz val="9"/>
            <color indexed="81"/>
            <rFont val="Tahoma"/>
            <family val="2"/>
          </rPr>
          <t xml:space="preserve"> debe seleccionar el valor "</t>
        </r>
        <r>
          <rPr>
            <b/>
            <sz val="9"/>
            <color indexed="81"/>
            <rFont val="Tahoma"/>
            <family val="2"/>
          </rPr>
          <t>Si"</t>
        </r>
        <r>
          <rPr>
            <sz val="9"/>
            <color indexed="81"/>
            <rFont val="Tahoma"/>
            <family val="2"/>
          </rPr>
          <t xml:space="preserve">, además en el campo Tipo de </t>
        </r>
        <r>
          <rPr>
            <b/>
            <sz val="9"/>
            <color indexed="81"/>
            <rFont val="Tahoma"/>
            <family val="2"/>
          </rPr>
          <t>Suicidio</t>
        </r>
        <r>
          <rPr>
            <sz val="9"/>
            <color indexed="81"/>
            <rFont val="Tahoma"/>
            <family val="2"/>
          </rPr>
          <t xml:space="preserve"> se debe ingresar </t>
        </r>
        <r>
          <rPr>
            <b/>
            <sz val="9"/>
            <color indexed="81"/>
            <rFont val="Tahoma"/>
            <family val="2"/>
          </rPr>
          <t>Intento</t>
        </r>
        <r>
          <rPr>
            <sz val="9"/>
            <color indexed="81"/>
            <rFont val="Tahoma"/>
            <family val="2"/>
          </rPr>
          <t xml:space="preserve">, asi tambien el campo </t>
        </r>
        <r>
          <rPr>
            <b/>
            <sz val="9"/>
            <color indexed="81"/>
            <rFont val="Tahoma"/>
            <family val="2"/>
          </rPr>
          <t>Estado</t>
        </r>
        <r>
          <rPr>
            <sz val="9"/>
            <color indexed="81"/>
            <rFont val="Tahoma"/>
            <family val="2"/>
          </rPr>
          <t xml:space="preserve"> debe tener el valor</t>
        </r>
        <r>
          <rPr>
            <b/>
            <sz val="9"/>
            <color indexed="81"/>
            <rFont val="Tahoma"/>
            <family val="2"/>
          </rPr>
          <t xml:space="preserve"> Ingreso, reingreso o Seguimiento</t>
        </r>
        <r>
          <rPr>
            <sz val="9"/>
            <color indexed="81"/>
            <rFont val="Tahoma"/>
            <family val="2"/>
          </rPr>
          <t xml:space="preserve">
Debe tener registrado en el Campo </t>
        </r>
        <r>
          <rPr>
            <b/>
            <sz val="9"/>
            <color indexed="81"/>
            <rFont val="Tahoma"/>
            <family val="2"/>
          </rPr>
          <t>Fecha Próximo Control</t>
        </r>
        <r>
          <rPr>
            <sz val="9"/>
            <color indexed="81"/>
            <rFont val="Tahoma"/>
            <family val="2"/>
          </rPr>
          <t xml:space="preserve"> 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C20" authorId="3" shapeId="0" xr:uid="{00000000-0006-0000-0500-00000D000000}">
      <text>
        <r>
          <rPr>
            <b/>
            <sz val="9"/>
            <color indexed="81"/>
            <rFont val="Tahoma"/>
            <family val="2"/>
          </rPr>
          <t xml:space="preserve">Total de Personas con  Diagnostico de Trastornos  Mentales, bajo las conciones comentada en cada diagnostico
Ref. Manual DEIS Serie P: </t>
        </r>
        <r>
          <rPr>
            <sz val="9"/>
            <color indexed="81"/>
            <rFont val="Tahoma"/>
            <family val="2"/>
          </rPr>
          <t xml:space="preserve">Corresponde a las personas que están en control con médico o psicólogo, (terapeuta ocupacional, asistente social, enfermera u otro profesional capacitado), por factores de riesgo y condicionantes de salud mental y/o por diagnósticos de trastornos mentales.
</t>
        </r>
      </text>
    </comment>
    <comment ref="C21" authorId="4" shapeId="0" xr:uid="{00000000-0006-0000-0500-00000E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 xml:space="preserve">Módulo Box - Agregar Documentos a una Atención
</t>
        </r>
        <r>
          <rPr>
            <sz val="9"/>
            <color indexed="81"/>
            <rFont val="Tahoma"/>
            <family val="2"/>
          </rPr>
          <t xml:space="preserve">Completando el </t>
        </r>
        <r>
          <rPr>
            <b/>
            <sz val="9"/>
            <color indexed="81"/>
            <rFont val="Tahoma"/>
            <family val="2"/>
          </rPr>
          <t>Formulario Control de Salud Mental</t>
        </r>
        <r>
          <rPr>
            <sz val="9"/>
            <color indexed="81"/>
            <rFont val="Tahoma"/>
            <family val="2"/>
          </rPr>
          <t xml:space="preserve"> en el Campo </t>
        </r>
        <r>
          <rPr>
            <b/>
            <sz val="9"/>
            <color indexed="81"/>
            <rFont val="Tahoma"/>
            <family val="2"/>
          </rPr>
          <t>¿Tiene Depresión?</t>
        </r>
        <r>
          <rPr>
            <sz val="9"/>
            <color indexed="81"/>
            <rFont val="Tahoma"/>
            <family val="2"/>
          </rPr>
          <t xml:space="preserve"> tenga el Valor </t>
        </r>
        <r>
          <rPr>
            <b/>
            <sz val="9"/>
            <color indexed="81"/>
            <rFont val="Tahoma"/>
            <family val="2"/>
          </rPr>
          <t>SI,</t>
        </r>
        <r>
          <rPr>
            <sz val="9"/>
            <color indexed="81"/>
            <rFont val="Tahoma"/>
            <family val="2"/>
          </rPr>
          <t xml:space="preserve"> y en el Campo </t>
        </r>
        <r>
          <rPr>
            <b/>
            <sz val="9"/>
            <color indexed="81"/>
            <rFont val="Tahoma"/>
            <family val="2"/>
          </rPr>
          <t>Estado</t>
        </r>
        <r>
          <rPr>
            <sz val="9"/>
            <color indexed="81"/>
            <rFont val="Tahoma"/>
            <family val="2"/>
          </rPr>
          <t xml:space="preserve"> tenga los Valores </t>
        </r>
        <r>
          <rPr>
            <b/>
            <sz val="9"/>
            <color indexed="81"/>
            <rFont val="Tahoma"/>
            <family val="2"/>
          </rPr>
          <t xml:space="preserve">Ingreso, Reingreso o Seguimiento. 
</t>
        </r>
        <r>
          <rPr>
            <sz val="9"/>
            <color indexed="81"/>
            <rFont val="Tahoma"/>
            <family val="2"/>
          </rPr>
          <t xml:space="preserve">Y Ademas que en el Campo </t>
        </r>
        <r>
          <rPr>
            <b/>
            <sz val="9"/>
            <color indexed="81"/>
            <rFont val="Tahoma"/>
            <family val="2"/>
          </rPr>
          <t xml:space="preserve">Tipo de Depresión </t>
        </r>
        <r>
          <rPr>
            <sz val="9"/>
            <color indexed="81"/>
            <rFont val="Tahoma"/>
            <family val="2"/>
          </rPr>
          <t xml:space="preserve">tenga el valor </t>
        </r>
        <r>
          <rPr>
            <b/>
            <sz val="9"/>
            <color indexed="81"/>
            <rFont val="Tahoma"/>
            <family val="2"/>
          </rPr>
          <t xml:space="preserve">Depresión Leve
</t>
        </r>
        <r>
          <rPr>
            <sz val="9"/>
            <color indexed="81"/>
            <rFont val="Tahoma"/>
            <family val="2"/>
          </rPr>
          <t xml:space="preserve">
Y registrar en el Campo</t>
        </r>
        <r>
          <rPr>
            <b/>
            <sz val="9"/>
            <color indexed="81"/>
            <rFont val="Tahoma"/>
            <family val="2"/>
          </rPr>
          <t xml:space="preserve"> Fecha Próximo Control</t>
        </r>
        <r>
          <rPr>
            <sz val="9"/>
            <color indexed="81"/>
            <rFont val="Tahoma"/>
            <family val="2"/>
          </rPr>
          <t xml:space="preserve"> una fecha aproximada de su control.
</t>
        </r>
        <r>
          <rPr>
            <b/>
            <sz val="9"/>
            <color indexed="81"/>
            <rFont val="Tahoma"/>
            <family val="2"/>
          </rPr>
          <t xml:space="preserve">
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22" authorId="4" shapeId="0" xr:uid="{00000000-0006-0000-0500-00000F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 xml:space="preserve">Módulo Box - Agregar Documentos a una Atención
</t>
        </r>
        <r>
          <rPr>
            <sz val="9"/>
            <color indexed="81"/>
            <rFont val="Tahoma"/>
            <family val="2"/>
          </rPr>
          <t xml:space="preserve">Comletando el </t>
        </r>
        <r>
          <rPr>
            <b/>
            <sz val="9"/>
            <color indexed="81"/>
            <rFont val="Tahoma"/>
            <family val="2"/>
          </rPr>
          <t>Formulario Control de Salud Mental</t>
        </r>
        <r>
          <rPr>
            <sz val="9"/>
            <color indexed="81"/>
            <rFont val="Tahoma"/>
            <family val="2"/>
          </rPr>
          <t xml:space="preserve"> en el Campo </t>
        </r>
        <r>
          <rPr>
            <b/>
            <sz val="9"/>
            <color indexed="81"/>
            <rFont val="Tahoma"/>
            <family val="2"/>
          </rPr>
          <t>¿Tiene Depresión?</t>
        </r>
        <r>
          <rPr>
            <sz val="9"/>
            <color indexed="81"/>
            <rFont val="Tahoma"/>
            <family val="2"/>
          </rPr>
          <t xml:space="preserve"> tenga el Valor </t>
        </r>
        <r>
          <rPr>
            <b/>
            <sz val="9"/>
            <color indexed="81"/>
            <rFont val="Tahoma"/>
            <family val="2"/>
          </rPr>
          <t>SI,</t>
        </r>
        <r>
          <rPr>
            <sz val="9"/>
            <color indexed="81"/>
            <rFont val="Tahoma"/>
            <family val="2"/>
          </rPr>
          <t xml:space="preserve"> y en el Campo </t>
        </r>
        <r>
          <rPr>
            <b/>
            <sz val="9"/>
            <color indexed="81"/>
            <rFont val="Tahoma"/>
            <family val="2"/>
          </rPr>
          <t>Estado</t>
        </r>
        <r>
          <rPr>
            <sz val="9"/>
            <color indexed="81"/>
            <rFont val="Tahoma"/>
            <family val="2"/>
          </rPr>
          <t xml:space="preserve"> tenga los Valores </t>
        </r>
        <r>
          <rPr>
            <b/>
            <sz val="9"/>
            <color indexed="81"/>
            <rFont val="Tahoma"/>
            <family val="2"/>
          </rPr>
          <t xml:space="preserve">Ingreso, Reingreso o Seguimiento. 
</t>
        </r>
        <r>
          <rPr>
            <sz val="9"/>
            <color indexed="81"/>
            <rFont val="Tahoma"/>
            <family val="2"/>
          </rPr>
          <t xml:space="preserve">Y Ademas que en el Campo </t>
        </r>
        <r>
          <rPr>
            <b/>
            <sz val="9"/>
            <color indexed="81"/>
            <rFont val="Tahoma"/>
            <family val="2"/>
          </rPr>
          <t xml:space="preserve">Tipo de Depresión </t>
        </r>
        <r>
          <rPr>
            <sz val="9"/>
            <color indexed="81"/>
            <rFont val="Tahoma"/>
            <family val="2"/>
          </rPr>
          <t xml:space="preserve">tenga el valor </t>
        </r>
        <r>
          <rPr>
            <b/>
            <sz val="9"/>
            <color indexed="81"/>
            <rFont val="Tahoma"/>
            <family val="2"/>
          </rPr>
          <t xml:space="preserve">Depresión Moderada
</t>
        </r>
        <r>
          <rPr>
            <sz val="9"/>
            <color indexed="81"/>
            <rFont val="Tahoma"/>
            <family val="2"/>
          </rPr>
          <t>Y</t>
        </r>
        <r>
          <rPr>
            <b/>
            <sz val="9"/>
            <color indexed="81"/>
            <rFont val="Tahoma"/>
            <family val="2"/>
          </rPr>
          <t xml:space="preserve"> </t>
        </r>
        <r>
          <rPr>
            <sz val="9"/>
            <color indexed="81"/>
            <rFont val="Tahoma"/>
            <family val="2"/>
          </rPr>
          <t>registrar en el Campo</t>
        </r>
        <r>
          <rPr>
            <b/>
            <sz val="9"/>
            <color indexed="81"/>
            <rFont val="Tahoma"/>
            <family val="2"/>
          </rPr>
          <t xml:space="preserve"> Fecha Próximo Control</t>
        </r>
        <r>
          <rPr>
            <sz val="9"/>
            <color indexed="81"/>
            <rFont val="Tahoma"/>
            <family val="2"/>
          </rPr>
          <t xml:space="preserve"> 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23" authorId="4" shapeId="0" xr:uid="{00000000-0006-0000-0500-000010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ó Registrada en el </t>
        </r>
        <r>
          <rPr>
            <b/>
            <sz val="9"/>
            <color indexed="81"/>
            <rFont val="Tahoma"/>
            <family val="2"/>
          </rPr>
          <t xml:space="preserve">Módulo Box - Agregar Documentos a una Atención
</t>
        </r>
        <r>
          <rPr>
            <sz val="9"/>
            <color indexed="81"/>
            <rFont val="Tahoma"/>
            <family val="2"/>
          </rPr>
          <t xml:space="preserve">Completando el </t>
        </r>
        <r>
          <rPr>
            <b/>
            <sz val="9"/>
            <color indexed="81"/>
            <rFont val="Tahoma"/>
            <family val="2"/>
          </rPr>
          <t>Formulario Control de Salud Mental</t>
        </r>
        <r>
          <rPr>
            <sz val="9"/>
            <color indexed="81"/>
            <rFont val="Tahoma"/>
            <family val="2"/>
          </rPr>
          <t xml:space="preserve"> en el Campo </t>
        </r>
        <r>
          <rPr>
            <b/>
            <sz val="9"/>
            <color indexed="81"/>
            <rFont val="Tahoma"/>
            <family val="2"/>
          </rPr>
          <t>¿Tiene Depresión?</t>
        </r>
        <r>
          <rPr>
            <sz val="9"/>
            <color indexed="81"/>
            <rFont val="Tahoma"/>
            <family val="2"/>
          </rPr>
          <t xml:space="preserve"> tenga el Valor </t>
        </r>
        <r>
          <rPr>
            <b/>
            <sz val="9"/>
            <color indexed="81"/>
            <rFont val="Tahoma"/>
            <family val="2"/>
          </rPr>
          <t>SI,</t>
        </r>
        <r>
          <rPr>
            <sz val="9"/>
            <color indexed="81"/>
            <rFont val="Tahoma"/>
            <family val="2"/>
          </rPr>
          <t xml:space="preserve"> y que tenga en el Campo </t>
        </r>
        <r>
          <rPr>
            <b/>
            <sz val="9"/>
            <color indexed="81"/>
            <rFont val="Tahoma"/>
            <family val="2"/>
          </rPr>
          <t>Estado</t>
        </r>
        <r>
          <rPr>
            <sz val="9"/>
            <color indexed="81"/>
            <rFont val="Tahoma"/>
            <family val="2"/>
          </rPr>
          <t xml:space="preserve"> los Valores </t>
        </r>
        <r>
          <rPr>
            <b/>
            <sz val="9"/>
            <color indexed="81"/>
            <rFont val="Tahoma"/>
            <family val="2"/>
          </rPr>
          <t xml:space="preserve">Ingreso, Reingreso o Seguimiento. 
</t>
        </r>
        <r>
          <rPr>
            <sz val="9"/>
            <color indexed="81"/>
            <rFont val="Tahoma"/>
            <family val="2"/>
          </rPr>
          <t xml:space="preserve">Y Ademas que en el Campo </t>
        </r>
        <r>
          <rPr>
            <b/>
            <sz val="9"/>
            <color indexed="81"/>
            <rFont val="Tahoma"/>
            <family val="2"/>
          </rPr>
          <t xml:space="preserve">Tipo de Depresión </t>
        </r>
        <r>
          <rPr>
            <sz val="9"/>
            <color indexed="81"/>
            <rFont val="Tahoma"/>
            <family val="2"/>
          </rPr>
          <t xml:space="preserve">tenga el valor </t>
        </r>
        <r>
          <rPr>
            <b/>
            <sz val="9"/>
            <color indexed="81"/>
            <rFont val="Tahoma"/>
            <family val="2"/>
          </rPr>
          <t xml:space="preserve">Depresión Grave
</t>
        </r>
        <r>
          <rPr>
            <sz val="9"/>
            <color indexed="81"/>
            <rFont val="Tahoma"/>
            <family val="2"/>
          </rPr>
          <t xml:space="preserve">Y registrar en el Campo </t>
        </r>
        <r>
          <rPr>
            <b/>
            <sz val="9"/>
            <color indexed="81"/>
            <rFont val="Tahoma"/>
            <family val="2"/>
          </rPr>
          <t xml:space="preserve">Fecha Próximo Control </t>
        </r>
        <r>
          <rPr>
            <sz val="9"/>
            <color indexed="81"/>
            <rFont val="Tahoma"/>
            <family val="2"/>
          </rPr>
          <t xml:space="preserve">una fecha aproximada de su control.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24" authorId="4" shapeId="0" xr:uid="{00000000-0006-0000-0500-000011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 xml:space="preserve">Módulo Box - Agregar Documentos a una Atención
</t>
        </r>
        <r>
          <rPr>
            <sz val="9"/>
            <color indexed="81"/>
            <rFont val="Tahoma"/>
            <family val="2"/>
          </rPr>
          <t xml:space="preserve">En el </t>
        </r>
        <r>
          <rPr>
            <b/>
            <sz val="9"/>
            <color indexed="81"/>
            <rFont val="Tahoma"/>
            <family val="2"/>
          </rPr>
          <t>Formulario Control de Salud Mental</t>
        </r>
        <r>
          <rPr>
            <sz val="9"/>
            <color indexed="81"/>
            <rFont val="Tahoma"/>
            <family val="2"/>
          </rPr>
          <t xml:space="preserve"> en el Campo </t>
        </r>
        <r>
          <rPr>
            <b/>
            <sz val="9"/>
            <color indexed="81"/>
            <rFont val="Tahoma"/>
            <family val="2"/>
          </rPr>
          <t>¿Tiene Depresión Post - Parto?</t>
        </r>
        <r>
          <rPr>
            <sz val="9"/>
            <color indexed="81"/>
            <rFont val="Tahoma"/>
            <family val="2"/>
          </rPr>
          <t xml:space="preserve"> tenga el Valor </t>
        </r>
        <r>
          <rPr>
            <b/>
            <sz val="9"/>
            <color indexed="81"/>
            <rFont val="Tahoma"/>
            <family val="2"/>
          </rPr>
          <t>SI,</t>
        </r>
        <r>
          <rPr>
            <sz val="9"/>
            <color indexed="81"/>
            <rFont val="Tahoma"/>
            <family val="2"/>
          </rPr>
          <t xml:space="preserve"> y en el Campo </t>
        </r>
        <r>
          <rPr>
            <b/>
            <sz val="9"/>
            <color indexed="81"/>
            <rFont val="Tahoma"/>
            <family val="2"/>
          </rPr>
          <t>Estado</t>
        </r>
        <r>
          <rPr>
            <sz val="9"/>
            <color indexed="81"/>
            <rFont val="Tahoma"/>
            <family val="2"/>
          </rPr>
          <t xml:space="preserve"> tenga los Valores </t>
        </r>
        <r>
          <rPr>
            <b/>
            <sz val="9"/>
            <color indexed="81"/>
            <rFont val="Tahoma"/>
            <family val="2"/>
          </rPr>
          <t xml:space="preserve">Ingreso, Reingreso o Seguimiento. 
</t>
        </r>
        <r>
          <rPr>
            <sz val="9"/>
            <color indexed="81"/>
            <rFont val="Tahoma"/>
            <family val="2"/>
          </rPr>
          <t xml:space="preserve">
Y Ademas registrar en el Campo</t>
        </r>
        <r>
          <rPr>
            <b/>
            <sz val="9"/>
            <color indexed="81"/>
            <rFont val="Tahoma"/>
            <family val="2"/>
          </rPr>
          <t xml:space="preserve"> Fecha Próximo Control</t>
        </r>
        <r>
          <rPr>
            <sz val="9"/>
            <color indexed="81"/>
            <rFont val="Tahoma"/>
            <family val="2"/>
          </rPr>
          <t xml:space="preserve"> 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25" authorId="4" shapeId="0" xr:uid="{00000000-0006-0000-0500-000012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 xml:space="preserve">Módulo Box - Agregar Documentos a una Atención
</t>
        </r>
        <r>
          <rPr>
            <sz val="9"/>
            <color indexed="81"/>
            <rFont val="Tahoma"/>
            <family val="2"/>
          </rPr>
          <t xml:space="preserve">Y en el </t>
        </r>
        <r>
          <rPr>
            <b/>
            <sz val="9"/>
            <color indexed="81"/>
            <rFont val="Tahoma"/>
            <family val="2"/>
          </rPr>
          <t>Formulario Control de Salud Mental</t>
        </r>
        <r>
          <rPr>
            <sz val="9"/>
            <color indexed="81"/>
            <rFont val="Tahoma"/>
            <family val="2"/>
          </rPr>
          <t xml:space="preserve"> en el Campo </t>
        </r>
        <r>
          <rPr>
            <b/>
            <sz val="9"/>
            <color indexed="81"/>
            <rFont val="Tahoma"/>
            <family val="2"/>
          </rPr>
          <t>¿Tiene Trastorno Bipolar?</t>
        </r>
        <r>
          <rPr>
            <sz val="9"/>
            <color indexed="81"/>
            <rFont val="Tahoma"/>
            <family val="2"/>
          </rPr>
          <t xml:space="preserve"> tenga el Valor </t>
        </r>
        <r>
          <rPr>
            <b/>
            <sz val="9"/>
            <color indexed="81"/>
            <rFont val="Tahoma"/>
            <family val="2"/>
          </rPr>
          <t>SI,</t>
        </r>
        <r>
          <rPr>
            <sz val="9"/>
            <color indexed="81"/>
            <rFont val="Tahoma"/>
            <family val="2"/>
          </rPr>
          <t xml:space="preserve"> y en el Campo </t>
        </r>
        <r>
          <rPr>
            <b/>
            <sz val="9"/>
            <color indexed="81"/>
            <rFont val="Tahoma"/>
            <family val="2"/>
          </rPr>
          <t>Estado</t>
        </r>
        <r>
          <rPr>
            <sz val="9"/>
            <color indexed="81"/>
            <rFont val="Tahoma"/>
            <family val="2"/>
          </rPr>
          <t xml:space="preserve"> tenga los Valores </t>
        </r>
        <r>
          <rPr>
            <b/>
            <sz val="9"/>
            <color indexed="81"/>
            <rFont val="Tahoma"/>
            <family val="2"/>
          </rPr>
          <t xml:space="preserve">Ingreso, Reingreso o Seguimiento. 
</t>
        </r>
        <r>
          <rPr>
            <sz val="9"/>
            <color indexed="81"/>
            <rFont val="Tahoma"/>
            <family val="2"/>
          </rPr>
          <t xml:space="preserve">
Y ademas registrar en el Campo </t>
        </r>
        <r>
          <rPr>
            <b/>
            <sz val="9"/>
            <color indexed="81"/>
            <rFont val="Tahoma"/>
            <family val="2"/>
          </rPr>
          <t>Fecha Próximo Control</t>
        </r>
        <r>
          <rPr>
            <sz val="9"/>
            <color indexed="81"/>
            <rFont val="Tahoma"/>
            <family val="2"/>
          </rPr>
          <t xml:space="preserve"> una fecha aproximada de su control.
</t>
        </r>
        <r>
          <rPr>
            <b/>
            <sz val="9"/>
            <color indexed="81"/>
            <rFont val="Tahoma"/>
            <family val="2"/>
          </rPr>
          <t>Ref. Manual DEIS Serie P 2017 - 2018:</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26" authorId="4" shapeId="0" xr:uid="{00000000-0006-0000-0500-000013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Registrada en el </t>
        </r>
        <r>
          <rPr>
            <b/>
            <sz val="9"/>
            <color indexed="81"/>
            <rFont val="Tahoma"/>
            <family val="2"/>
          </rPr>
          <t xml:space="preserve">Módulo Box - Agregar Documentos a una Atención
</t>
        </r>
        <r>
          <rPr>
            <sz val="9"/>
            <color indexed="81"/>
            <rFont val="Tahoma"/>
            <family val="2"/>
          </rPr>
          <t>Y</t>
        </r>
        <r>
          <rPr>
            <b/>
            <sz val="9"/>
            <color indexed="81"/>
            <rFont val="Tahoma"/>
            <family val="2"/>
          </rPr>
          <t xml:space="preserve"> </t>
        </r>
        <r>
          <rPr>
            <sz val="9"/>
            <color indexed="81"/>
            <rFont val="Tahoma"/>
            <family val="2"/>
          </rPr>
          <t xml:space="preserve">En el </t>
        </r>
        <r>
          <rPr>
            <b/>
            <sz val="9"/>
            <color indexed="81"/>
            <rFont val="Tahoma"/>
            <family val="2"/>
          </rPr>
          <t>Formulario Control de Salud Mental</t>
        </r>
        <r>
          <rPr>
            <sz val="9"/>
            <color indexed="81"/>
            <rFont val="Tahoma"/>
            <family val="2"/>
          </rPr>
          <t xml:space="preserve"> en el Campo </t>
        </r>
        <r>
          <rPr>
            <b/>
            <sz val="9"/>
            <color indexed="81"/>
            <rFont val="Tahoma"/>
            <family val="2"/>
          </rPr>
          <t>¿ Tiene transtornos por el consumo de Alcohol como droga Principal?</t>
        </r>
        <r>
          <rPr>
            <sz val="9"/>
            <color indexed="81"/>
            <rFont val="Tahoma"/>
            <family val="2"/>
          </rPr>
          <t xml:space="preserve"> tenga el Valor </t>
        </r>
        <r>
          <rPr>
            <b/>
            <sz val="9"/>
            <color indexed="81"/>
            <rFont val="Tahoma"/>
            <family val="2"/>
          </rPr>
          <t xml:space="preserve">SI </t>
        </r>
        <r>
          <rPr>
            <sz val="9"/>
            <color indexed="81"/>
            <rFont val="Tahoma"/>
            <family val="2"/>
          </rPr>
          <t xml:space="preserve">y </t>
        </r>
        <r>
          <rPr>
            <b/>
            <sz val="9"/>
            <color indexed="81"/>
            <rFont val="Tahoma"/>
            <family val="2"/>
          </rPr>
          <t xml:space="preserve"> </t>
        </r>
        <r>
          <rPr>
            <sz val="9"/>
            <color indexed="81"/>
            <rFont val="Tahoma"/>
            <family val="2"/>
          </rPr>
          <t xml:space="preserve">en el Campo </t>
        </r>
        <r>
          <rPr>
            <b/>
            <sz val="9"/>
            <color indexed="81"/>
            <rFont val="Tahoma"/>
            <family val="2"/>
          </rPr>
          <t>Estado</t>
        </r>
        <r>
          <rPr>
            <sz val="9"/>
            <color indexed="81"/>
            <rFont val="Tahoma"/>
            <family val="2"/>
          </rPr>
          <t xml:space="preserve"> los Valores</t>
        </r>
        <r>
          <rPr>
            <b/>
            <sz val="9"/>
            <color indexed="81"/>
            <rFont val="Tahoma"/>
            <family val="2"/>
          </rPr>
          <t xml:space="preserve"> Ingreso o Seguimiento. 
Para ambas condiciones, debe tener además: 
</t>
        </r>
        <r>
          <rPr>
            <sz val="9"/>
            <color indexed="81"/>
            <rFont val="Tahoma"/>
            <family val="2"/>
          </rPr>
          <t>y Ademas</t>
        </r>
        <r>
          <rPr>
            <b/>
            <sz val="9"/>
            <color indexed="81"/>
            <rFont val="Tahoma"/>
            <family val="2"/>
          </rPr>
          <t xml:space="preserve"> </t>
        </r>
        <r>
          <rPr>
            <sz val="9"/>
            <color indexed="81"/>
            <rFont val="Tahoma"/>
            <family val="2"/>
          </rPr>
          <t xml:space="preserve">En el  campo </t>
        </r>
        <r>
          <rPr>
            <b/>
            <sz val="9"/>
            <color indexed="81"/>
            <rFont val="Tahoma"/>
            <family val="2"/>
          </rPr>
          <t xml:space="preserve">¿Tiene un AUDIT mayor a 16 puntos? </t>
        </r>
        <r>
          <rPr>
            <sz val="9"/>
            <color indexed="81"/>
            <rFont val="Tahoma"/>
            <family val="2"/>
          </rPr>
          <t>debe contener</t>
        </r>
        <r>
          <rPr>
            <b/>
            <sz val="9"/>
            <color indexed="81"/>
            <rFont val="Tahoma"/>
            <family val="2"/>
          </rPr>
          <t xml:space="preserve">  </t>
        </r>
        <r>
          <rPr>
            <sz val="9"/>
            <color indexed="81"/>
            <rFont val="Tahoma"/>
            <family val="2"/>
          </rPr>
          <t>el valor</t>
        </r>
        <r>
          <rPr>
            <b/>
            <sz val="9"/>
            <color indexed="81"/>
            <rFont val="Tahoma"/>
            <family val="2"/>
          </rPr>
          <t xml:space="preserve"> SI</t>
        </r>
        <r>
          <rPr>
            <sz val="9"/>
            <color indexed="81"/>
            <rFont val="Tahoma"/>
            <family val="2"/>
          </rPr>
          <t xml:space="preserve">
Y registrar en el Campo</t>
        </r>
        <r>
          <rPr>
            <b/>
            <sz val="9"/>
            <color indexed="81"/>
            <rFont val="Tahoma"/>
            <family val="2"/>
          </rPr>
          <t xml:space="preserve"> Fecha Próximo Control</t>
        </r>
        <r>
          <rPr>
            <sz val="9"/>
            <color indexed="81"/>
            <rFont val="Tahoma"/>
            <family val="2"/>
          </rPr>
          <t xml:space="preserve"> una fecha aproximada de su control.
</t>
        </r>
        <r>
          <rPr>
            <b/>
            <sz val="9"/>
            <color indexed="81"/>
            <rFont val="Tahoma"/>
            <family val="2"/>
          </rPr>
          <t xml:space="preserve">
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27" authorId="4" shapeId="0" xr:uid="{00000000-0006-0000-0500-000014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ó Registrada en el </t>
        </r>
        <r>
          <rPr>
            <b/>
            <sz val="9"/>
            <color indexed="81"/>
            <rFont val="Tahoma"/>
            <family val="2"/>
          </rPr>
          <t xml:space="preserve">Módulo Box - Agregar Documentos a una Atención
</t>
        </r>
        <r>
          <rPr>
            <sz val="9"/>
            <color indexed="81"/>
            <rFont val="Tahoma"/>
            <family val="2"/>
          </rPr>
          <t xml:space="preserve">Y en el </t>
        </r>
        <r>
          <rPr>
            <b/>
            <sz val="9"/>
            <color indexed="81"/>
            <rFont val="Tahoma"/>
            <family val="2"/>
          </rPr>
          <t>Formulario Control de Salud Mental</t>
        </r>
        <r>
          <rPr>
            <sz val="9"/>
            <color indexed="81"/>
            <rFont val="Tahoma"/>
            <family val="2"/>
          </rPr>
          <t xml:space="preserve"> en el Campo </t>
        </r>
        <r>
          <rPr>
            <b/>
            <sz val="9"/>
            <color indexed="81"/>
            <rFont val="Tahoma"/>
            <family val="2"/>
          </rPr>
          <t>¿ Tiene transtornos por Otras Sustancias como droga Principal?</t>
        </r>
        <r>
          <rPr>
            <sz val="9"/>
            <color indexed="81"/>
            <rFont val="Tahoma"/>
            <family val="2"/>
          </rPr>
          <t xml:space="preserve"> tenga el Valor </t>
        </r>
        <r>
          <rPr>
            <b/>
            <sz val="9"/>
            <color indexed="81"/>
            <rFont val="Tahoma"/>
            <family val="2"/>
          </rPr>
          <t xml:space="preserve">SI </t>
        </r>
        <r>
          <rPr>
            <sz val="9"/>
            <color indexed="81"/>
            <rFont val="Tahoma"/>
            <family val="2"/>
          </rPr>
          <t>y que tenga</t>
        </r>
        <r>
          <rPr>
            <b/>
            <sz val="9"/>
            <color indexed="81"/>
            <rFont val="Tahoma"/>
            <family val="2"/>
          </rPr>
          <t xml:space="preserve"> </t>
        </r>
        <r>
          <rPr>
            <sz val="9"/>
            <color indexed="81"/>
            <rFont val="Tahoma"/>
            <family val="2"/>
          </rPr>
          <t xml:space="preserve">en el Campo </t>
        </r>
        <r>
          <rPr>
            <b/>
            <sz val="9"/>
            <color indexed="81"/>
            <rFont val="Tahoma"/>
            <family val="2"/>
          </rPr>
          <t xml:space="preserve">Estado </t>
        </r>
        <r>
          <rPr>
            <sz val="9"/>
            <color indexed="81"/>
            <rFont val="Tahoma"/>
            <family val="2"/>
          </rPr>
          <t xml:space="preserve">los Valores </t>
        </r>
        <r>
          <rPr>
            <b/>
            <sz val="9"/>
            <color indexed="81"/>
            <rFont val="Tahoma"/>
            <family val="2"/>
          </rPr>
          <t xml:space="preserve">Ingreso o Seguimiento. 
</t>
        </r>
        <r>
          <rPr>
            <sz val="9"/>
            <color indexed="81"/>
            <rFont val="Tahoma"/>
            <family val="2"/>
          </rPr>
          <t xml:space="preserve">Y ademas en el Campo </t>
        </r>
        <r>
          <rPr>
            <b/>
            <sz val="9"/>
            <color indexed="81"/>
            <rFont val="Tahoma"/>
            <family val="2"/>
          </rPr>
          <t>Fecha Próximo Control</t>
        </r>
        <r>
          <rPr>
            <sz val="9"/>
            <color indexed="81"/>
            <rFont val="Tahoma"/>
            <family val="2"/>
          </rPr>
          <t xml:space="preserve"> una fecha aproximada de su control.
</t>
        </r>
        <r>
          <rPr>
            <b/>
            <sz val="9"/>
            <color indexed="81"/>
            <rFont val="Tahoma"/>
            <family val="2"/>
          </rPr>
          <t xml:space="preserve">Ref. Manual DEIS Serie P 2017 - 2018: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28" authorId="4" shapeId="0" xr:uid="{00000000-0006-0000-0500-000015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 xml:space="preserve">Módulo Box - Agregar Documentos a una Atención
</t>
        </r>
        <r>
          <rPr>
            <sz val="9"/>
            <color indexed="81"/>
            <rFont val="Tahoma"/>
            <family val="2"/>
          </rPr>
          <t xml:space="preserve">Y En el </t>
        </r>
        <r>
          <rPr>
            <b/>
            <sz val="9"/>
            <color indexed="81"/>
            <rFont val="Tahoma"/>
            <family val="2"/>
          </rPr>
          <t>Formulario Control de Salud Mental</t>
        </r>
        <r>
          <rPr>
            <sz val="9"/>
            <color indexed="81"/>
            <rFont val="Tahoma"/>
            <family val="2"/>
          </rPr>
          <t xml:space="preserve"> en el Campo </t>
        </r>
        <r>
          <rPr>
            <b/>
            <sz val="9"/>
            <color indexed="81"/>
            <rFont val="Tahoma"/>
            <family val="2"/>
          </rPr>
          <t>¿ Tiene transtornos por Policonsumo?</t>
        </r>
        <r>
          <rPr>
            <sz val="9"/>
            <color indexed="81"/>
            <rFont val="Tahoma"/>
            <family val="2"/>
          </rPr>
          <t xml:space="preserve"> tenga el Valor </t>
        </r>
        <r>
          <rPr>
            <b/>
            <sz val="9"/>
            <color indexed="81"/>
            <rFont val="Tahoma"/>
            <family val="2"/>
          </rPr>
          <t xml:space="preserve">SI </t>
        </r>
        <r>
          <rPr>
            <sz val="9"/>
            <color indexed="81"/>
            <rFont val="Tahoma"/>
            <family val="2"/>
          </rPr>
          <t xml:space="preserve">y </t>
        </r>
        <r>
          <rPr>
            <b/>
            <sz val="9"/>
            <color indexed="81"/>
            <rFont val="Tahoma"/>
            <family val="2"/>
          </rPr>
          <t xml:space="preserve"> </t>
        </r>
        <r>
          <rPr>
            <sz val="9"/>
            <color indexed="81"/>
            <rFont val="Tahoma"/>
            <family val="2"/>
          </rPr>
          <t xml:space="preserve">en el Campo </t>
        </r>
        <r>
          <rPr>
            <b/>
            <sz val="9"/>
            <color indexed="81"/>
            <rFont val="Tahoma"/>
            <family val="2"/>
          </rPr>
          <t xml:space="preserve">Estado </t>
        </r>
        <r>
          <rPr>
            <sz val="9"/>
            <color indexed="81"/>
            <rFont val="Tahoma"/>
            <family val="2"/>
          </rPr>
          <t xml:space="preserve">los Valores </t>
        </r>
        <r>
          <rPr>
            <b/>
            <sz val="9"/>
            <color indexed="81"/>
            <rFont val="Tahoma"/>
            <family val="2"/>
          </rPr>
          <t xml:space="preserve">Ingreso o Seguimiento. 
</t>
        </r>
        <r>
          <rPr>
            <sz val="9"/>
            <color indexed="81"/>
            <rFont val="Tahoma"/>
            <family val="2"/>
          </rPr>
          <t>Y registrar en el Campo</t>
        </r>
        <r>
          <rPr>
            <b/>
            <sz val="9"/>
            <color indexed="81"/>
            <rFont val="Tahoma"/>
            <family val="2"/>
          </rPr>
          <t xml:space="preserve"> Fecha Próximo Control</t>
        </r>
        <r>
          <rPr>
            <sz val="9"/>
            <color indexed="81"/>
            <rFont val="Tahoma"/>
            <family val="2"/>
          </rPr>
          <t xml:space="preserve"> 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29" authorId="4" shapeId="0" xr:uid="{00000000-0006-0000-0500-000016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 ó Registrada en el </t>
        </r>
        <r>
          <rPr>
            <b/>
            <sz val="9"/>
            <color indexed="81"/>
            <rFont val="Tahoma"/>
            <family val="2"/>
          </rPr>
          <t xml:space="preserve">Módulo Box - Agregar Documentos a una Atención
</t>
        </r>
        <r>
          <rPr>
            <sz val="9"/>
            <color indexed="81"/>
            <rFont val="Tahoma"/>
            <family val="2"/>
          </rPr>
          <t xml:space="preserve">Y en el </t>
        </r>
        <r>
          <rPr>
            <b/>
            <sz val="9"/>
            <color indexed="81"/>
            <rFont val="Tahoma"/>
            <family val="2"/>
          </rPr>
          <t>Formulario Control de Salud Mental</t>
        </r>
        <r>
          <rPr>
            <sz val="9"/>
            <color indexed="81"/>
            <rFont val="Tahoma"/>
            <family val="2"/>
          </rPr>
          <t xml:space="preserve"> en el Campo </t>
        </r>
        <r>
          <rPr>
            <b/>
            <sz val="9"/>
            <color indexed="81"/>
            <rFont val="Tahoma"/>
            <family val="2"/>
          </rPr>
          <t>¿Tiene trastornos Hipercinéticos, de la Actividad y la Atención?</t>
        </r>
        <r>
          <rPr>
            <sz val="9"/>
            <color indexed="81"/>
            <rFont val="Tahoma"/>
            <family val="2"/>
          </rPr>
          <t xml:space="preserve"> tenga el Valor </t>
        </r>
        <r>
          <rPr>
            <b/>
            <sz val="9"/>
            <color indexed="81"/>
            <rFont val="Tahoma"/>
            <family val="2"/>
          </rPr>
          <t xml:space="preserve">SI </t>
        </r>
        <r>
          <rPr>
            <sz val="9"/>
            <color indexed="81"/>
            <rFont val="Tahoma"/>
            <family val="2"/>
          </rPr>
          <t>y</t>
        </r>
        <r>
          <rPr>
            <b/>
            <sz val="9"/>
            <color indexed="81"/>
            <rFont val="Tahoma"/>
            <family val="2"/>
          </rPr>
          <t xml:space="preserve"> </t>
        </r>
        <r>
          <rPr>
            <sz val="9"/>
            <color indexed="81"/>
            <rFont val="Tahoma"/>
            <family val="2"/>
          </rPr>
          <t xml:space="preserve">en el Campo </t>
        </r>
        <r>
          <rPr>
            <b/>
            <sz val="9"/>
            <color indexed="81"/>
            <rFont val="Tahoma"/>
            <family val="2"/>
          </rPr>
          <t xml:space="preserve">Estado </t>
        </r>
        <r>
          <rPr>
            <sz val="9"/>
            <color indexed="81"/>
            <rFont val="Tahoma"/>
            <family val="2"/>
          </rPr>
          <t>los Valores</t>
        </r>
        <r>
          <rPr>
            <b/>
            <sz val="9"/>
            <color indexed="81"/>
            <rFont val="Tahoma"/>
            <family val="2"/>
          </rPr>
          <t xml:space="preserve"> Ingreso o Seguimiento. 
</t>
        </r>
        <r>
          <rPr>
            <sz val="9"/>
            <color indexed="81"/>
            <rFont val="Tahoma"/>
            <family val="2"/>
          </rPr>
          <t>Y registrar en el Campo</t>
        </r>
        <r>
          <rPr>
            <b/>
            <sz val="9"/>
            <color indexed="81"/>
            <rFont val="Tahoma"/>
            <family val="2"/>
          </rPr>
          <t xml:space="preserve"> Fecha Próximo Control</t>
        </r>
        <r>
          <rPr>
            <sz val="9"/>
            <color indexed="81"/>
            <rFont val="Tahoma"/>
            <family val="2"/>
          </rPr>
          <t xml:space="preserve"> una fecha aproximada de su control.
</t>
        </r>
        <r>
          <rPr>
            <b/>
            <sz val="9"/>
            <color indexed="81"/>
            <rFont val="Tahoma"/>
            <family val="2"/>
          </rPr>
          <t xml:space="preserve">
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30" authorId="4" shapeId="0" xr:uid="{00000000-0006-0000-0500-000017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Módulo Box - Agregar Documentos a una Atención</t>
        </r>
        <r>
          <rPr>
            <sz val="9"/>
            <color indexed="81"/>
            <rFont val="Tahoma"/>
            <family val="2"/>
          </rPr>
          <t xml:space="preserve">
</t>
        </r>
        <r>
          <rPr>
            <b/>
            <sz val="9"/>
            <color indexed="81"/>
            <rFont val="Tahoma"/>
            <family val="2"/>
          </rPr>
          <t xml:space="preserve">
</t>
        </r>
        <r>
          <rPr>
            <sz val="9"/>
            <color indexed="81"/>
            <rFont val="Tahoma"/>
            <family val="2"/>
          </rPr>
          <t>Y</t>
        </r>
        <r>
          <rPr>
            <b/>
            <sz val="9"/>
            <color indexed="81"/>
            <rFont val="Tahoma"/>
            <family val="2"/>
          </rPr>
          <t xml:space="preserve"> </t>
        </r>
        <r>
          <rPr>
            <sz val="9"/>
            <color indexed="81"/>
            <rFont val="Tahoma"/>
            <family val="2"/>
          </rPr>
          <t xml:space="preserve">En el </t>
        </r>
        <r>
          <rPr>
            <b/>
            <sz val="9"/>
            <color indexed="81"/>
            <rFont val="Tahoma"/>
            <family val="2"/>
          </rPr>
          <t>Formulario Control de Salud Mental</t>
        </r>
        <r>
          <rPr>
            <sz val="9"/>
            <color indexed="81"/>
            <rFont val="Tahoma"/>
            <family val="2"/>
          </rPr>
          <t xml:space="preserve"> en el Campo </t>
        </r>
        <r>
          <rPr>
            <b/>
            <sz val="9"/>
            <color indexed="81"/>
            <rFont val="Tahoma"/>
            <family val="2"/>
          </rPr>
          <t>¿Tiene trastornos Disocial desafiante y oposicionista?</t>
        </r>
        <r>
          <rPr>
            <sz val="9"/>
            <color indexed="81"/>
            <rFont val="Tahoma"/>
            <family val="2"/>
          </rPr>
          <t xml:space="preserve"> tenga el Valor </t>
        </r>
        <r>
          <rPr>
            <b/>
            <sz val="9"/>
            <color indexed="81"/>
            <rFont val="Tahoma"/>
            <family val="2"/>
          </rPr>
          <t xml:space="preserve">SI </t>
        </r>
        <r>
          <rPr>
            <sz val="9"/>
            <color indexed="81"/>
            <rFont val="Tahoma"/>
            <family val="2"/>
          </rPr>
          <t>y</t>
        </r>
        <r>
          <rPr>
            <b/>
            <sz val="9"/>
            <color indexed="81"/>
            <rFont val="Tahoma"/>
            <family val="2"/>
          </rPr>
          <t xml:space="preserve"> </t>
        </r>
        <r>
          <rPr>
            <sz val="9"/>
            <color indexed="81"/>
            <rFont val="Tahoma"/>
            <family val="2"/>
          </rPr>
          <t xml:space="preserve">en el Campo </t>
        </r>
        <r>
          <rPr>
            <b/>
            <sz val="9"/>
            <color indexed="81"/>
            <rFont val="Tahoma"/>
            <family val="2"/>
          </rPr>
          <t xml:space="preserve">Estado </t>
        </r>
        <r>
          <rPr>
            <sz val="9"/>
            <color indexed="81"/>
            <rFont val="Tahoma"/>
            <family val="2"/>
          </rPr>
          <t>los Valores</t>
        </r>
        <r>
          <rPr>
            <b/>
            <sz val="9"/>
            <color indexed="81"/>
            <rFont val="Tahoma"/>
            <family val="2"/>
          </rPr>
          <t xml:space="preserve"> Ingreso o Seguimiento. 
</t>
        </r>
        <r>
          <rPr>
            <sz val="9"/>
            <color indexed="81"/>
            <rFont val="Tahoma"/>
            <family val="2"/>
          </rPr>
          <t>Y registrar en el Campo</t>
        </r>
        <r>
          <rPr>
            <b/>
            <sz val="9"/>
            <color indexed="81"/>
            <rFont val="Tahoma"/>
            <family val="2"/>
          </rPr>
          <t xml:space="preserve"> Fecha Próximo Control</t>
        </r>
        <r>
          <rPr>
            <sz val="9"/>
            <color indexed="81"/>
            <rFont val="Tahoma"/>
            <family val="2"/>
          </rPr>
          <t xml:space="preserve"> una fecha aproximada de su control.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31" authorId="4" shapeId="0" xr:uid="{00000000-0006-0000-0500-000018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ó Registrada en el </t>
        </r>
        <r>
          <rPr>
            <b/>
            <sz val="9"/>
            <color indexed="81"/>
            <rFont val="Tahoma"/>
            <family val="2"/>
          </rPr>
          <t>Módulo Box - Agregar Documentos a una Atención</t>
        </r>
        <r>
          <rPr>
            <sz val="9"/>
            <color indexed="81"/>
            <rFont val="Tahoma"/>
            <family val="2"/>
          </rPr>
          <t xml:space="preserve">
</t>
        </r>
        <r>
          <rPr>
            <b/>
            <sz val="9"/>
            <color indexed="81"/>
            <rFont val="Tahoma"/>
            <family val="2"/>
          </rPr>
          <t xml:space="preserve">
</t>
        </r>
        <r>
          <rPr>
            <sz val="9"/>
            <color indexed="81"/>
            <rFont val="Tahoma"/>
            <family val="2"/>
          </rPr>
          <t xml:space="preserve">Y en el </t>
        </r>
        <r>
          <rPr>
            <b/>
            <sz val="9"/>
            <color indexed="81"/>
            <rFont val="Tahoma"/>
            <family val="2"/>
          </rPr>
          <t>Formulario Control de Salud Mental</t>
        </r>
        <r>
          <rPr>
            <sz val="9"/>
            <color indexed="81"/>
            <rFont val="Tahoma"/>
            <family val="2"/>
          </rPr>
          <t xml:space="preserve"> en el Campo </t>
        </r>
        <r>
          <rPr>
            <b/>
            <sz val="9"/>
            <color indexed="81"/>
            <rFont val="Tahoma"/>
            <family val="2"/>
          </rPr>
          <t>¿Tiene trastornos de Ansiedad de Separación en la Infancia?</t>
        </r>
        <r>
          <rPr>
            <sz val="9"/>
            <color indexed="81"/>
            <rFont val="Tahoma"/>
            <family val="2"/>
          </rPr>
          <t xml:space="preserve"> tenga el Valor </t>
        </r>
        <r>
          <rPr>
            <b/>
            <sz val="9"/>
            <color indexed="81"/>
            <rFont val="Tahoma"/>
            <family val="2"/>
          </rPr>
          <t xml:space="preserve">SI </t>
        </r>
        <r>
          <rPr>
            <sz val="9"/>
            <color indexed="81"/>
            <rFont val="Tahoma"/>
            <family val="2"/>
          </rPr>
          <t xml:space="preserve">y en el Campo </t>
        </r>
        <r>
          <rPr>
            <b/>
            <sz val="9"/>
            <color indexed="81"/>
            <rFont val="Tahoma"/>
            <family val="2"/>
          </rPr>
          <t xml:space="preserve">Estado </t>
        </r>
        <r>
          <rPr>
            <sz val="9"/>
            <color indexed="81"/>
            <rFont val="Tahoma"/>
            <family val="2"/>
          </rPr>
          <t>los Valores</t>
        </r>
        <r>
          <rPr>
            <b/>
            <sz val="9"/>
            <color indexed="81"/>
            <rFont val="Tahoma"/>
            <family val="2"/>
          </rPr>
          <t xml:space="preserve"> Ingreso o Seguimiento. 
</t>
        </r>
        <r>
          <rPr>
            <sz val="9"/>
            <color indexed="81"/>
            <rFont val="Tahoma"/>
            <family val="2"/>
          </rPr>
          <t>Y registrar en el Campo</t>
        </r>
        <r>
          <rPr>
            <b/>
            <sz val="9"/>
            <color indexed="81"/>
            <rFont val="Tahoma"/>
            <family val="2"/>
          </rPr>
          <t xml:space="preserve"> Fecha Próximo Control </t>
        </r>
        <r>
          <rPr>
            <sz val="9"/>
            <color indexed="81"/>
            <rFont val="Tahoma"/>
            <family val="2"/>
          </rPr>
          <t xml:space="preserve">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32" authorId="4" shapeId="0" xr:uid="{00000000-0006-0000-0500-000019000000}">
      <text>
        <r>
          <rPr>
            <sz val="9"/>
            <color indexed="81"/>
            <rFont val="Tahoma"/>
            <family val="2"/>
          </rPr>
          <t xml:space="preserve">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 ó Registrada en el </t>
        </r>
        <r>
          <rPr>
            <b/>
            <sz val="9"/>
            <color indexed="81"/>
            <rFont val="Tahoma"/>
            <family val="2"/>
          </rPr>
          <t xml:space="preserve">Módulo Box - Agregar Documentos a una Atención
</t>
        </r>
        <r>
          <rPr>
            <sz val="9"/>
            <color indexed="81"/>
            <rFont val="Tahoma"/>
            <family val="2"/>
          </rPr>
          <t xml:space="preserve">Y en el </t>
        </r>
        <r>
          <rPr>
            <b/>
            <sz val="9"/>
            <color indexed="81"/>
            <rFont val="Tahoma"/>
            <family val="2"/>
          </rPr>
          <t>Formulario Control de Salud Mental</t>
        </r>
        <r>
          <rPr>
            <sz val="9"/>
            <color indexed="81"/>
            <rFont val="Tahoma"/>
            <family val="2"/>
          </rPr>
          <t xml:space="preserve"> en el Campo </t>
        </r>
        <r>
          <rPr>
            <b/>
            <sz val="9"/>
            <color indexed="81"/>
            <rFont val="Tahoma"/>
            <family val="2"/>
          </rPr>
          <t xml:space="preserve">¿Tiene Otros trastornos del comportamiento y de las emociones de comienzo habitual en la Infancia y Adolescencia? </t>
        </r>
        <r>
          <rPr>
            <sz val="9"/>
            <color indexed="81"/>
            <rFont val="Tahoma"/>
            <family val="2"/>
          </rPr>
          <t xml:space="preserve">tenga el Valor </t>
        </r>
        <r>
          <rPr>
            <b/>
            <sz val="9"/>
            <color indexed="81"/>
            <rFont val="Tahoma"/>
            <family val="2"/>
          </rPr>
          <t xml:space="preserve">SI </t>
        </r>
        <r>
          <rPr>
            <sz val="9"/>
            <color indexed="81"/>
            <rFont val="Tahoma"/>
            <family val="2"/>
          </rPr>
          <t>y</t>
        </r>
        <r>
          <rPr>
            <b/>
            <sz val="9"/>
            <color indexed="81"/>
            <rFont val="Tahoma"/>
            <family val="2"/>
          </rPr>
          <t xml:space="preserve"> </t>
        </r>
        <r>
          <rPr>
            <sz val="9"/>
            <color indexed="81"/>
            <rFont val="Tahoma"/>
            <family val="2"/>
          </rPr>
          <t xml:space="preserve">en el Campo </t>
        </r>
        <r>
          <rPr>
            <b/>
            <sz val="9"/>
            <color indexed="81"/>
            <rFont val="Tahoma"/>
            <family val="2"/>
          </rPr>
          <t xml:space="preserve">Estado </t>
        </r>
        <r>
          <rPr>
            <sz val="9"/>
            <color indexed="81"/>
            <rFont val="Tahoma"/>
            <family val="2"/>
          </rPr>
          <t xml:space="preserve">los Valores </t>
        </r>
        <r>
          <rPr>
            <b/>
            <sz val="9"/>
            <color indexed="81"/>
            <rFont val="Tahoma"/>
            <family val="2"/>
          </rPr>
          <t xml:space="preserve">Ingreso o Seguimiento. 
</t>
        </r>
        <r>
          <rPr>
            <sz val="9"/>
            <color indexed="81"/>
            <rFont val="Tahoma"/>
            <family val="2"/>
          </rPr>
          <t>Y registrar en el Campo</t>
        </r>
        <r>
          <rPr>
            <b/>
            <sz val="9"/>
            <color indexed="81"/>
            <rFont val="Tahoma"/>
            <family val="2"/>
          </rPr>
          <t xml:space="preserve"> Fecha Próximo Control</t>
        </r>
        <r>
          <rPr>
            <sz val="9"/>
            <color indexed="81"/>
            <rFont val="Tahoma"/>
            <family val="2"/>
          </rPr>
          <t xml:space="preserve"> una fecha aproximada de su control.
</t>
        </r>
        <r>
          <rPr>
            <b/>
            <sz val="9"/>
            <color indexed="81"/>
            <rFont val="Tahoma"/>
            <family val="2"/>
          </rPr>
          <t xml:space="preserve">Ref. Manual DEIS Serie P: </t>
        </r>
        <r>
          <rPr>
            <sz val="9"/>
            <color indexed="81"/>
            <rFont val="Tahoma"/>
            <family val="2"/>
          </rPr>
          <t>Se considera como población bajo control a todas las personas que tienen citación para estos profesionales, hasta un plazo máximo de inasistencia a su citación de 45 días, a la fecha del corte. En este periodo se activa el sistema de rescate de inasistentes.</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33" authorId="3" shapeId="0" xr:uid="{00000000-0006-0000-0500-00001A000000}">
      <text>
        <r>
          <rPr>
            <sz val="9"/>
            <color indexed="81"/>
            <rFont val="Tahoma"/>
            <family val="2"/>
          </rPr>
          <t>Se considerara como Poblacion Bajo Control a aquellos que cumplan con alguna de estas condiciones:
Este dato aparecerá  luego de que en la atención</t>
        </r>
        <r>
          <rPr>
            <b/>
            <sz val="9"/>
            <color indexed="81"/>
            <rFont val="Tahoma"/>
            <family val="2"/>
          </rPr>
          <t xml:space="preserve"> Registrada en el Módulo Box</t>
        </r>
        <r>
          <rPr>
            <sz val="9"/>
            <color indexed="81"/>
            <rFont val="Tahoma"/>
            <family val="2"/>
          </rPr>
          <t xml:space="preserve"> - </t>
        </r>
        <r>
          <rPr>
            <b/>
            <sz val="9"/>
            <color indexed="81"/>
            <rFont val="Tahoma"/>
            <family val="2"/>
          </rPr>
          <t>Pacientes Citados</t>
        </r>
        <r>
          <rPr>
            <sz val="9"/>
            <color indexed="81"/>
            <rFont val="Tahoma"/>
            <family val="2"/>
          </rPr>
          <t xml:space="preserve">  ó </t>
        </r>
        <r>
          <rPr>
            <b/>
            <sz val="9"/>
            <color indexed="81"/>
            <rFont val="Tahoma"/>
            <family val="2"/>
          </rPr>
          <t>Agregar Documentos a una Atención</t>
        </r>
        <r>
          <rPr>
            <sz val="9"/>
            <color indexed="81"/>
            <rFont val="Tahoma"/>
            <family val="2"/>
          </rPr>
          <t xml:space="preserve">
 y en el Formulario </t>
        </r>
        <r>
          <rPr>
            <b/>
            <sz val="9"/>
            <color indexed="81"/>
            <rFont val="Tahoma"/>
            <family val="2"/>
          </rPr>
          <t xml:space="preserve">Control  De Salud Mental </t>
        </r>
        <r>
          <rPr>
            <sz val="9"/>
            <color indexed="81"/>
            <rFont val="Tahoma"/>
            <family val="2"/>
          </rPr>
          <t xml:space="preserve">en la sección </t>
        </r>
        <r>
          <rPr>
            <b/>
            <sz val="9"/>
            <color indexed="81"/>
            <rFont val="Tahoma"/>
            <family val="2"/>
          </rPr>
          <t>Diagnósticos de Trastornos Mentales</t>
        </r>
        <r>
          <rPr>
            <sz val="9"/>
            <color indexed="81"/>
            <rFont val="Tahoma"/>
            <family val="2"/>
          </rPr>
          <t xml:space="preserve">
en el campo </t>
        </r>
        <r>
          <rPr>
            <b/>
            <sz val="9"/>
            <color indexed="81"/>
            <rFont val="Tahoma"/>
            <family val="2"/>
          </rPr>
          <t>¿Tiene trastorno de ansiedad?</t>
        </r>
        <r>
          <rPr>
            <sz val="9"/>
            <color indexed="81"/>
            <rFont val="Tahoma"/>
            <family val="2"/>
          </rPr>
          <t xml:space="preserve">  debe seleccionar</t>
        </r>
        <r>
          <rPr>
            <b/>
            <sz val="9"/>
            <color indexed="81"/>
            <rFont val="Tahoma"/>
            <family val="2"/>
          </rPr>
          <t xml:space="preserve"> "si"</t>
        </r>
        <r>
          <rPr>
            <sz val="9"/>
            <color indexed="81"/>
            <rFont val="Tahoma"/>
            <family val="2"/>
          </rPr>
          <t xml:space="preserve"> y tener registrado en el Campo </t>
        </r>
        <r>
          <rPr>
            <b/>
            <sz val="9"/>
            <color indexed="81"/>
            <rFont val="Tahoma"/>
            <family val="2"/>
          </rPr>
          <t xml:space="preserve">Estado </t>
        </r>
        <r>
          <rPr>
            <sz val="9"/>
            <color indexed="81"/>
            <rFont val="Tahoma"/>
            <family val="2"/>
          </rPr>
          <t xml:space="preserve">el valor </t>
        </r>
        <r>
          <rPr>
            <b/>
            <sz val="9"/>
            <color indexed="81"/>
            <rFont val="Tahoma"/>
            <family val="2"/>
          </rPr>
          <t>Ingreso, Reingreso o Seguimiento.</t>
        </r>
        <r>
          <rPr>
            <sz val="9"/>
            <color indexed="81"/>
            <rFont val="Tahoma"/>
            <family val="2"/>
          </rPr>
          <t xml:space="preserve"> 
Ademas en el campo</t>
        </r>
        <r>
          <rPr>
            <b/>
            <sz val="9"/>
            <color indexed="81"/>
            <rFont val="Tahoma"/>
            <family val="2"/>
          </rPr>
          <t xml:space="preserve"> Tipo de Trastorno de Ansiedad</t>
        </r>
        <r>
          <rPr>
            <sz val="9"/>
            <color indexed="81"/>
            <rFont val="Tahoma"/>
            <family val="2"/>
          </rPr>
          <t xml:space="preserve"> debe selecionar el valor </t>
        </r>
        <r>
          <rPr>
            <b/>
            <sz val="9"/>
            <color indexed="81"/>
            <rFont val="Tahoma"/>
            <family val="2"/>
          </rPr>
          <t xml:space="preserve">Trastorno  de Estrés Post Traumatico
</t>
        </r>
        <r>
          <rPr>
            <sz val="9"/>
            <color indexed="81"/>
            <rFont val="Tahoma"/>
            <family val="2"/>
          </rPr>
          <t xml:space="preserve">
Y registrar en el Campo </t>
        </r>
        <r>
          <rPr>
            <b/>
            <sz val="9"/>
            <color indexed="81"/>
            <rFont val="Tahoma"/>
            <family val="2"/>
          </rPr>
          <t xml:space="preserve">Fecha Próximo Control </t>
        </r>
        <r>
          <rPr>
            <sz val="9"/>
            <color indexed="81"/>
            <rFont val="Tahoma"/>
            <family val="2"/>
          </rPr>
          <t xml:space="preserve">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B34" authorId="3" shapeId="0" xr:uid="{00000000-0006-0000-0500-00001B000000}">
      <text>
        <r>
          <rPr>
            <sz val="9"/>
            <color indexed="81"/>
            <rFont val="Tahoma"/>
            <family val="2"/>
          </rPr>
          <t>Se considerara como Poblacion Bajo Control a aquellos que cumplan con alguna de estas condiciones:
Este dato aparecerá  luego de que en la atención Registrada en el</t>
        </r>
        <r>
          <rPr>
            <b/>
            <sz val="9"/>
            <color indexed="81"/>
            <rFont val="Tahoma"/>
            <family val="2"/>
          </rPr>
          <t xml:space="preserve"> Módulo Box - Pacientes Citados</t>
        </r>
        <r>
          <rPr>
            <sz val="9"/>
            <color indexed="81"/>
            <rFont val="Tahoma"/>
            <family val="2"/>
          </rPr>
          <t xml:space="preserve">  ó </t>
        </r>
        <r>
          <rPr>
            <b/>
            <sz val="9"/>
            <color indexed="81"/>
            <rFont val="Tahoma"/>
            <family val="2"/>
          </rPr>
          <t>Agregar Documentos a una Atención</t>
        </r>
        <r>
          <rPr>
            <sz val="9"/>
            <color indexed="81"/>
            <rFont val="Tahoma"/>
            <family val="2"/>
          </rPr>
          <t xml:space="preserve">
 y en el Formulario </t>
        </r>
        <r>
          <rPr>
            <b/>
            <sz val="9"/>
            <color indexed="81"/>
            <rFont val="Tahoma"/>
            <family val="2"/>
          </rPr>
          <t>Control  De Salud Mental</t>
        </r>
        <r>
          <rPr>
            <sz val="9"/>
            <color indexed="81"/>
            <rFont val="Tahoma"/>
            <family val="2"/>
          </rPr>
          <t xml:space="preserve"> en la</t>
        </r>
        <r>
          <rPr>
            <b/>
            <sz val="9"/>
            <color indexed="81"/>
            <rFont val="Tahoma"/>
            <family val="2"/>
          </rPr>
          <t xml:space="preserve"> sección Diagnósticos de Trastornos Mentales</t>
        </r>
        <r>
          <rPr>
            <sz val="9"/>
            <color indexed="81"/>
            <rFont val="Tahoma"/>
            <family val="2"/>
          </rPr>
          <t xml:space="preserve">
en el campo</t>
        </r>
        <r>
          <rPr>
            <b/>
            <sz val="9"/>
            <color indexed="81"/>
            <rFont val="Tahoma"/>
            <family val="2"/>
          </rPr>
          <t xml:space="preserve"> ¿Tiene trastorno de ansiedad?</t>
        </r>
        <r>
          <rPr>
            <sz val="9"/>
            <color indexed="81"/>
            <rFont val="Tahoma"/>
            <family val="2"/>
          </rPr>
          <t xml:space="preserve">  debe seleccionar</t>
        </r>
        <r>
          <rPr>
            <b/>
            <sz val="9"/>
            <color indexed="81"/>
            <rFont val="Tahoma"/>
            <family val="2"/>
          </rPr>
          <t xml:space="preserve"> "si"</t>
        </r>
        <r>
          <rPr>
            <sz val="9"/>
            <color indexed="81"/>
            <rFont val="Tahoma"/>
            <family val="2"/>
          </rPr>
          <t xml:space="preserve"> y tener registrado en el Campo Estado el valor</t>
        </r>
        <r>
          <rPr>
            <b/>
            <sz val="9"/>
            <color indexed="81"/>
            <rFont val="Tahoma"/>
            <family val="2"/>
          </rPr>
          <t xml:space="preserve"> Ingreso, Reingreso o Seguimiento. 
</t>
        </r>
        <r>
          <rPr>
            <sz val="9"/>
            <color indexed="81"/>
            <rFont val="Tahoma"/>
            <family val="2"/>
          </rPr>
          <t xml:space="preserve">Ademas en el campo </t>
        </r>
        <r>
          <rPr>
            <b/>
            <sz val="9"/>
            <color indexed="81"/>
            <rFont val="Tahoma"/>
            <family val="2"/>
          </rPr>
          <t xml:space="preserve">Tipo de Trastorno de Ansiedad </t>
        </r>
        <r>
          <rPr>
            <sz val="9"/>
            <color indexed="81"/>
            <rFont val="Tahoma"/>
            <family val="2"/>
          </rPr>
          <t xml:space="preserve">debe selecionar el valor </t>
        </r>
        <r>
          <rPr>
            <b/>
            <sz val="9"/>
            <color indexed="81"/>
            <rFont val="Tahoma"/>
            <family val="2"/>
          </rPr>
          <t>Trastorno de Panico con Agorofobia</t>
        </r>
        <r>
          <rPr>
            <sz val="9"/>
            <color indexed="81"/>
            <rFont val="Tahoma"/>
            <family val="2"/>
          </rPr>
          <t xml:space="preserve">
Y registrar en el Campo</t>
        </r>
        <r>
          <rPr>
            <b/>
            <sz val="9"/>
            <color indexed="81"/>
            <rFont val="Tahoma"/>
            <family val="2"/>
          </rPr>
          <t xml:space="preserve"> Fecha Próximo Control</t>
        </r>
        <r>
          <rPr>
            <sz val="9"/>
            <color indexed="81"/>
            <rFont val="Tahoma"/>
            <family val="2"/>
          </rPr>
          <t xml:space="preserve"> 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text>
    </comment>
    <comment ref="B35" authorId="3" shapeId="0" xr:uid="{00000000-0006-0000-0500-00001C000000}">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t>
        </r>
        <r>
          <rPr>
            <b/>
            <sz val="9"/>
            <color indexed="81"/>
            <rFont val="Tahoma"/>
            <family val="2"/>
          </rPr>
          <t>Agregar Documentos a una Atención</t>
        </r>
        <r>
          <rPr>
            <sz val="9"/>
            <color indexed="81"/>
            <rFont val="Tahoma"/>
            <family val="2"/>
          </rPr>
          <t xml:space="preserve">
 y en el Formulario </t>
        </r>
        <r>
          <rPr>
            <b/>
            <sz val="9"/>
            <color indexed="81"/>
            <rFont val="Tahoma"/>
            <family val="2"/>
          </rPr>
          <t>Control  De Salud Mental</t>
        </r>
        <r>
          <rPr>
            <sz val="9"/>
            <color indexed="81"/>
            <rFont val="Tahoma"/>
            <family val="2"/>
          </rPr>
          <t xml:space="preserve"> en la sección</t>
        </r>
        <r>
          <rPr>
            <b/>
            <sz val="9"/>
            <color indexed="81"/>
            <rFont val="Tahoma"/>
            <family val="2"/>
          </rPr>
          <t xml:space="preserve"> Diagnósticos de Trastornos Mentales</t>
        </r>
        <r>
          <rPr>
            <sz val="9"/>
            <color indexed="81"/>
            <rFont val="Tahoma"/>
            <family val="2"/>
          </rPr>
          <t xml:space="preserve">
en el campo</t>
        </r>
        <r>
          <rPr>
            <b/>
            <sz val="9"/>
            <color indexed="81"/>
            <rFont val="Tahoma"/>
            <family val="2"/>
          </rPr>
          <t xml:space="preserve"> ¿Tiene trastorno de ansiedad?  </t>
        </r>
        <r>
          <rPr>
            <sz val="9"/>
            <color indexed="81"/>
            <rFont val="Tahoma"/>
            <family val="2"/>
          </rPr>
          <t>debe seleccionar</t>
        </r>
        <r>
          <rPr>
            <b/>
            <sz val="9"/>
            <color indexed="81"/>
            <rFont val="Tahoma"/>
            <family val="2"/>
          </rPr>
          <t xml:space="preserve"> "si" </t>
        </r>
        <r>
          <rPr>
            <sz val="9"/>
            <color indexed="81"/>
            <rFont val="Tahoma"/>
            <family val="2"/>
          </rPr>
          <t xml:space="preserve">y tener registrado en el Campo Estado el valor </t>
        </r>
        <r>
          <rPr>
            <b/>
            <sz val="9"/>
            <color indexed="81"/>
            <rFont val="Tahoma"/>
            <family val="2"/>
          </rPr>
          <t>Ingreso, Reingreso o Seguimiento</t>
        </r>
        <r>
          <rPr>
            <sz val="9"/>
            <color indexed="81"/>
            <rFont val="Tahoma"/>
            <family val="2"/>
          </rPr>
          <t xml:space="preserve">. 
Ademas en el campo </t>
        </r>
        <r>
          <rPr>
            <b/>
            <sz val="9"/>
            <color indexed="81"/>
            <rFont val="Tahoma"/>
            <family val="2"/>
          </rPr>
          <t xml:space="preserve">Tipo de Trastorno de Ansiedad </t>
        </r>
        <r>
          <rPr>
            <sz val="9"/>
            <color indexed="81"/>
            <rFont val="Tahoma"/>
            <family val="2"/>
          </rPr>
          <t xml:space="preserve">debe selecionar el valor </t>
        </r>
        <r>
          <rPr>
            <b/>
            <sz val="9"/>
            <color indexed="81"/>
            <rFont val="Tahoma"/>
            <family val="2"/>
          </rPr>
          <t>Trastorno de Panico con Agorofobia</t>
        </r>
        <r>
          <rPr>
            <sz val="9"/>
            <color indexed="81"/>
            <rFont val="Tahoma"/>
            <family val="2"/>
          </rPr>
          <t xml:space="preserve">
Y registrar en el Campo </t>
        </r>
        <r>
          <rPr>
            <b/>
            <sz val="9"/>
            <color indexed="81"/>
            <rFont val="Tahoma"/>
            <family val="2"/>
          </rPr>
          <t xml:space="preserve">Fecha Próximo Control </t>
        </r>
        <r>
          <rPr>
            <sz val="9"/>
            <color indexed="81"/>
            <rFont val="Tahoma"/>
            <family val="2"/>
          </rPr>
          <t xml:space="preserve">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B36" authorId="3" shapeId="0" xr:uid="{00000000-0006-0000-0500-00001D000000}">
      <text>
        <r>
          <rPr>
            <sz val="9"/>
            <color indexed="81"/>
            <rFont val="Tahoma"/>
            <family val="2"/>
          </rPr>
          <t xml:space="preserve">Se considerara como Poblacion Bajo Control a aquellos que cumplan con alguna de estas condiciones:
Este dato aparecerá  luego de que en la atención </t>
        </r>
        <r>
          <rPr>
            <b/>
            <sz val="9"/>
            <color indexed="81"/>
            <rFont val="Tahoma"/>
            <family val="2"/>
          </rPr>
          <t xml:space="preserve">Registrada en el Módulo Box - Pacientes Citados </t>
        </r>
        <r>
          <rPr>
            <sz val="9"/>
            <color indexed="81"/>
            <rFont val="Tahoma"/>
            <family val="2"/>
          </rPr>
          <t xml:space="preserve"> ó Agregar Documentos a una Atención
 y en el </t>
        </r>
        <r>
          <rPr>
            <b/>
            <sz val="9"/>
            <color indexed="81"/>
            <rFont val="Tahoma"/>
            <family val="2"/>
          </rPr>
          <t xml:space="preserve">Formulario Control  De Salud Mental </t>
        </r>
        <r>
          <rPr>
            <sz val="9"/>
            <color indexed="81"/>
            <rFont val="Tahoma"/>
            <family val="2"/>
          </rPr>
          <t>en la sección</t>
        </r>
        <r>
          <rPr>
            <b/>
            <sz val="9"/>
            <color indexed="81"/>
            <rFont val="Tahoma"/>
            <family val="2"/>
          </rPr>
          <t xml:space="preserve"> Diagnósticos de Trastornos Mentales</t>
        </r>
        <r>
          <rPr>
            <sz val="9"/>
            <color indexed="81"/>
            <rFont val="Tahoma"/>
            <family val="2"/>
          </rPr>
          <t xml:space="preserve">
en el campo </t>
        </r>
        <r>
          <rPr>
            <b/>
            <sz val="9"/>
            <color indexed="81"/>
            <rFont val="Tahoma"/>
            <family val="2"/>
          </rPr>
          <t>¿Tiene trastorno de ansiedad?</t>
        </r>
        <r>
          <rPr>
            <sz val="9"/>
            <color indexed="81"/>
            <rFont val="Tahoma"/>
            <family val="2"/>
          </rPr>
          <t xml:space="preserve">  debe seleccionar</t>
        </r>
        <r>
          <rPr>
            <b/>
            <sz val="9"/>
            <color indexed="81"/>
            <rFont val="Tahoma"/>
            <family val="2"/>
          </rPr>
          <t xml:space="preserve"> "Si"</t>
        </r>
        <r>
          <rPr>
            <sz val="9"/>
            <color indexed="81"/>
            <rFont val="Tahoma"/>
            <family val="2"/>
          </rPr>
          <t xml:space="preserve"> y tener registrado en el Campo</t>
        </r>
        <r>
          <rPr>
            <b/>
            <sz val="9"/>
            <color indexed="81"/>
            <rFont val="Tahoma"/>
            <family val="2"/>
          </rPr>
          <t xml:space="preserve"> Estado </t>
        </r>
        <r>
          <rPr>
            <sz val="9"/>
            <color indexed="81"/>
            <rFont val="Tahoma"/>
            <family val="2"/>
          </rPr>
          <t xml:space="preserve">el valor </t>
        </r>
        <r>
          <rPr>
            <b/>
            <sz val="9"/>
            <color indexed="81"/>
            <rFont val="Tahoma"/>
            <family val="2"/>
          </rPr>
          <t>Ingreso, Reingreso o Seguimiento</t>
        </r>
        <r>
          <rPr>
            <sz val="9"/>
            <color indexed="81"/>
            <rFont val="Tahoma"/>
            <family val="2"/>
          </rPr>
          <t xml:space="preserve">. 
Ademas en el campo Tipo de </t>
        </r>
        <r>
          <rPr>
            <b/>
            <sz val="9"/>
            <color indexed="81"/>
            <rFont val="Tahoma"/>
            <family val="2"/>
          </rPr>
          <t>Trastorno de Ansiedad</t>
        </r>
        <r>
          <rPr>
            <sz val="9"/>
            <color indexed="81"/>
            <rFont val="Tahoma"/>
            <family val="2"/>
          </rPr>
          <t xml:space="preserve"> debe selecionar el valor</t>
        </r>
        <r>
          <rPr>
            <b/>
            <sz val="9"/>
            <color indexed="81"/>
            <rFont val="Tahoma"/>
            <family val="2"/>
          </rPr>
          <t xml:space="preserve"> Trastorno de Panico con Agorofobia</t>
        </r>
        <r>
          <rPr>
            <sz val="9"/>
            <color indexed="81"/>
            <rFont val="Tahoma"/>
            <family val="2"/>
          </rPr>
          <t xml:space="preserve">
Y registrar en el Campo</t>
        </r>
        <r>
          <rPr>
            <b/>
            <sz val="9"/>
            <color indexed="81"/>
            <rFont val="Tahoma"/>
            <family val="2"/>
          </rPr>
          <t xml:space="preserve"> Fecha Próximo Control </t>
        </r>
        <r>
          <rPr>
            <sz val="9"/>
            <color indexed="81"/>
            <rFont val="Tahoma"/>
            <family val="2"/>
          </rPr>
          <t xml:space="preserve">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text>
    </comment>
    <comment ref="B37" authorId="3" shapeId="0" xr:uid="{00000000-0006-0000-0500-00001E000000}">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 ó</t>
        </r>
        <r>
          <rPr>
            <b/>
            <sz val="9"/>
            <color indexed="81"/>
            <rFont val="Tahoma"/>
            <family val="2"/>
          </rPr>
          <t xml:space="preserve"> Agregar Documentos a una Atención</t>
        </r>
        <r>
          <rPr>
            <sz val="9"/>
            <color indexed="81"/>
            <rFont val="Tahoma"/>
            <family val="2"/>
          </rPr>
          <t xml:space="preserve">
 y en el Formulario </t>
        </r>
        <r>
          <rPr>
            <b/>
            <sz val="9"/>
            <color indexed="81"/>
            <rFont val="Tahoma"/>
            <family val="2"/>
          </rPr>
          <t>Control  De Salud Mental</t>
        </r>
        <r>
          <rPr>
            <sz val="9"/>
            <color indexed="81"/>
            <rFont val="Tahoma"/>
            <family val="2"/>
          </rPr>
          <t xml:space="preserve"> en la sección</t>
        </r>
        <r>
          <rPr>
            <b/>
            <sz val="9"/>
            <color indexed="81"/>
            <rFont val="Tahoma"/>
            <family val="2"/>
          </rPr>
          <t xml:space="preserve"> Diagnósticos de Trastornos Mentales</t>
        </r>
        <r>
          <rPr>
            <sz val="9"/>
            <color indexed="81"/>
            <rFont val="Tahoma"/>
            <family val="2"/>
          </rPr>
          <t xml:space="preserve">
en el campo</t>
        </r>
        <r>
          <rPr>
            <b/>
            <sz val="9"/>
            <color indexed="81"/>
            <rFont val="Tahoma"/>
            <family val="2"/>
          </rPr>
          <t xml:space="preserve"> ¿Tiene trastorno de ansiedad?</t>
        </r>
        <r>
          <rPr>
            <sz val="9"/>
            <color indexed="81"/>
            <rFont val="Tahoma"/>
            <family val="2"/>
          </rPr>
          <t xml:space="preserve">  debe seleccionar</t>
        </r>
        <r>
          <rPr>
            <b/>
            <sz val="9"/>
            <color indexed="81"/>
            <rFont val="Tahoma"/>
            <family val="2"/>
          </rPr>
          <t xml:space="preserve"> "si"</t>
        </r>
        <r>
          <rPr>
            <sz val="9"/>
            <color indexed="81"/>
            <rFont val="Tahoma"/>
            <family val="2"/>
          </rPr>
          <t xml:space="preserve"> y tener registrado en el Campo</t>
        </r>
        <r>
          <rPr>
            <b/>
            <sz val="9"/>
            <color indexed="81"/>
            <rFont val="Tahoma"/>
            <family val="2"/>
          </rPr>
          <t xml:space="preserve"> Estado</t>
        </r>
        <r>
          <rPr>
            <sz val="9"/>
            <color indexed="81"/>
            <rFont val="Tahoma"/>
            <family val="2"/>
          </rPr>
          <t xml:space="preserve"> el valor </t>
        </r>
        <r>
          <rPr>
            <b/>
            <sz val="9"/>
            <color indexed="81"/>
            <rFont val="Tahoma"/>
            <family val="2"/>
          </rPr>
          <t xml:space="preserve">Ingreso, Reingreso o Seguimiento. </t>
        </r>
        <r>
          <rPr>
            <sz val="9"/>
            <color indexed="81"/>
            <rFont val="Tahoma"/>
            <family val="2"/>
          </rPr>
          <t xml:space="preserve">
Ademas en el campo </t>
        </r>
        <r>
          <rPr>
            <b/>
            <sz val="9"/>
            <color indexed="81"/>
            <rFont val="Tahoma"/>
            <family val="2"/>
          </rPr>
          <t>Tipo de Trastorno de Ansiedad</t>
        </r>
        <r>
          <rPr>
            <sz val="9"/>
            <color indexed="81"/>
            <rFont val="Tahoma"/>
            <family val="2"/>
          </rPr>
          <t xml:space="preserve"> debe selecionar el valor</t>
        </r>
        <r>
          <rPr>
            <b/>
            <sz val="9"/>
            <color indexed="81"/>
            <rFont val="Tahoma"/>
            <family val="2"/>
          </rPr>
          <t xml:space="preserve"> Trastorno de Panico sin Agorofobia</t>
        </r>
        <r>
          <rPr>
            <sz val="9"/>
            <color indexed="81"/>
            <rFont val="Tahoma"/>
            <family val="2"/>
          </rPr>
          <t xml:space="preserve">
Y registrar en el Campo</t>
        </r>
        <r>
          <rPr>
            <b/>
            <sz val="9"/>
            <color indexed="81"/>
            <rFont val="Tahoma"/>
            <family val="2"/>
          </rPr>
          <t xml:space="preserve"> Fecha Próximo Control </t>
        </r>
        <r>
          <rPr>
            <sz val="9"/>
            <color indexed="81"/>
            <rFont val="Tahoma"/>
            <family val="2"/>
          </rPr>
          <t xml:space="preserve">una fecha aproximada de su control.
</t>
        </r>
        <r>
          <rPr>
            <b/>
            <sz val="9"/>
            <color indexed="81"/>
            <rFont val="Tahoma"/>
            <family val="2"/>
          </rPr>
          <t xml:space="preserve">Ref. Manual DEIS Serie P: </t>
        </r>
        <r>
          <rPr>
            <sz val="9"/>
            <color indexed="81"/>
            <rFont val="Tahoma"/>
            <family val="2"/>
          </rPr>
          <t>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B38" authorId="3" shapeId="0" xr:uid="{00000000-0006-0000-0500-00001F000000}">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 ó </t>
        </r>
        <r>
          <rPr>
            <b/>
            <sz val="9"/>
            <color indexed="81"/>
            <rFont val="Tahoma"/>
            <family val="2"/>
          </rPr>
          <t>Agregar Documentos a una Atención</t>
        </r>
        <r>
          <rPr>
            <sz val="9"/>
            <color indexed="81"/>
            <rFont val="Tahoma"/>
            <family val="2"/>
          </rPr>
          <t xml:space="preserve">
 y en el Formulario</t>
        </r>
        <r>
          <rPr>
            <b/>
            <sz val="9"/>
            <color indexed="81"/>
            <rFont val="Tahoma"/>
            <family val="2"/>
          </rPr>
          <t xml:space="preserve"> Control  De Salud Mental</t>
        </r>
        <r>
          <rPr>
            <sz val="9"/>
            <color indexed="81"/>
            <rFont val="Tahoma"/>
            <family val="2"/>
          </rPr>
          <t xml:space="preserve"> en la sección </t>
        </r>
        <r>
          <rPr>
            <b/>
            <sz val="9"/>
            <color indexed="81"/>
            <rFont val="Tahoma"/>
            <family val="2"/>
          </rPr>
          <t>Diagnósticos de Trastornos Mentales</t>
        </r>
        <r>
          <rPr>
            <sz val="9"/>
            <color indexed="81"/>
            <rFont val="Tahoma"/>
            <family val="2"/>
          </rPr>
          <t xml:space="preserve">
en el campo</t>
        </r>
        <r>
          <rPr>
            <b/>
            <sz val="9"/>
            <color indexed="81"/>
            <rFont val="Tahoma"/>
            <family val="2"/>
          </rPr>
          <t xml:space="preserve"> ¿Tiene trastorno de ansiedad? </t>
        </r>
        <r>
          <rPr>
            <sz val="9"/>
            <color indexed="81"/>
            <rFont val="Tahoma"/>
            <family val="2"/>
          </rPr>
          <t xml:space="preserve"> debe seleccionar</t>
        </r>
        <r>
          <rPr>
            <b/>
            <sz val="9"/>
            <color indexed="81"/>
            <rFont val="Tahoma"/>
            <family val="2"/>
          </rPr>
          <t xml:space="preserve"> "si"</t>
        </r>
        <r>
          <rPr>
            <sz val="9"/>
            <color indexed="81"/>
            <rFont val="Tahoma"/>
            <family val="2"/>
          </rPr>
          <t xml:space="preserve"> y tener registrado en el Campo Estado el valor</t>
        </r>
        <r>
          <rPr>
            <b/>
            <sz val="9"/>
            <color indexed="81"/>
            <rFont val="Tahoma"/>
            <family val="2"/>
          </rPr>
          <t xml:space="preserve"> Ingreso, Reingreso o Seguimiento. </t>
        </r>
        <r>
          <rPr>
            <sz val="9"/>
            <color indexed="81"/>
            <rFont val="Tahoma"/>
            <family val="2"/>
          </rPr>
          <t xml:space="preserve">
Ademas en el campo</t>
        </r>
        <r>
          <rPr>
            <b/>
            <sz val="9"/>
            <color indexed="81"/>
            <rFont val="Tahoma"/>
            <family val="2"/>
          </rPr>
          <t xml:space="preserve"> Tipo de Trastorno de Ansiedad </t>
        </r>
        <r>
          <rPr>
            <sz val="9"/>
            <color indexed="81"/>
            <rFont val="Tahoma"/>
            <family val="2"/>
          </rPr>
          <t xml:space="preserve">debe selecionar el valor </t>
        </r>
        <r>
          <rPr>
            <b/>
            <sz val="9"/>
            <color indexed="81"/>
            <rFont val="Tahoma"/>
            <family val="2"/>
          </rPr>
          <t>Otros Trastornos de Ansiedad</t>
        </r>
        <r>
          <rPr>
            <sz val="9"/>
            <color indexed="81"/>
            <rFont val="Tahoma"/>
            <family val="2"/>
          </rPr>
          <t xml:space="preserve">
Y registrar en el Campo </t>
        </r>
        <r>
          <rPr>
            <b/>
            <sz val="9"/>
            <color indexed="81"/>
            <rFont val="Tahoma"/>
            <family val="2"/>
          </rPr>
          <t xml:space="preserve">Fecha Próximo Control </t>
        </r>
        <r>
          <rPr>
            <sz val="9"/>
            <color indexed="81"/>
            <rFont val="Tahoma"/>
            <family val="2"/>
          </rPr>
          <t xml:space="preserve">una fecha aproximada de su control.
</t>
        </r>
        <r>
          <rPr>
            <b/>
            <sz val="9"/>
            <color indexed="81"/>
            <rFont val="Tahoma"/>
            <family val="2"/>
          </rPr>
          <t xml:space="preserve">Ref. Manual DEIS Serie P: </t>
        </r>
        <r>
          <rPr>
            <sz val="9"/>
            <color indexed="81"/>
            <rFont val="Tahoma"/>
            <family val="2"/>
          </rPr>
          <t>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C39" authorId="5" shapeId="0" xr:uid="{00000000-0006-0000-0500-000020000000}">
      <text>
        <r>
          <rPr>
            <sz val="9"/>
            <color indexed="81"/>
            <rFont val="Tahoma"/>
            <family val="2"/>
          </rPr>
          <t>Se considerara como</t>
        </r>
        <r>
          <rPr>
            <b/>
            <sz val="9"/>
            <color indexed="81"/>
            <rFont val="Tahoma"/>
            <family val="2"/>
          </rPr>
          <t xml:space="preserve"> 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 xml:space="preserve">Módulo Box - Agregar Documentos a una Atención
</t>
        </r>
        <r>
          <rPr>
            <sz val="9"/>
            <color indexed="81"/>
            <rFont val="Tahoma"/>
            <family val="2"/>
          </rPr>
          <t xml:space="preserve">
Y En el Formulario </t>
        </r>
        <r>
          <rPr>
            <b/>
            <sz val="9"/>
            <color indexed="81"/>
            <rFont val="Tahoma"/>
            <family val="2"/>
          </rPr>
          <t>Control de Salud Mental</t>
        </r>
        <r>
          <rPr>
            <sz val="9"/>
            <color indexed="81"/>
            <rFont val="Tahoma"/>
            <family val="2"/>
          </rPr>
          <t xml:space="preserve"> en el Campo </t>
        </r>
        <r>
          <rPr>
            <b/>
            <sz val="9"/>
            <color indexed="81"/>
            <rFont val="Tahoma"/>
            <family val="2"/>
          </rPr>
          <t>¿Tiene Alzheimer y/o otras demencias?</t>
        </r>
        <r>
          <rPr>
            <sz val="9"/>
            <color indexed="81"/>
            <rFont val="Tahoma"/>
            <family val="2"/>
          </rPr>
          <t xml:space="preserve"> tenga el Valor </t>
        </r>
        <r>
          <rPr>
            <b/>
            <sz val="9"/>
            <color indexed="81"/>
            <rFont val="Tahoma"/>
            <family val="2"/>
          </rPr>
          <t xml:space="preserve">SI </t>
        </r>
        <r>
          <rPr>
            <sz val="9"/>
            <color indexed="81"/>
            <rFont val="Tahoma"/>
            <family val="2"/>
          </rPr>
          <t xml:space="preserve">y en el Campo </t>
        </r>
        <r>
          <rPr>
            <b/>
            <sz val="9"/>
            <color indexed="81"/>
            <rFont val="Tahoma"/>
            <family val="2"/>
          </rPr>
          <t>Estado</t>
        </r>
        <r>
          <rPr>
            <sz val="9"/>
            <color indexed="81"/>
            <rFont val="Tahoma"/>
            <family val="2"/>
          </rPr>
          <t xml:space="preserve"> los Valores </t>
        </r>
        <r>
          <rPr>
            <b/>
            <sz val="9"/>
            <color indexed="81"/>
            <rFont val="Tahoma"/>
            <family val="2"/>
          </rPr>
          <t>Ingreso o Seguimiento</t>
        </r>
        <r>
          <rPr>
            <sz val="9"/>
            <color indexed="81"/>
            <rFont val="Tahoma"/>
            <family val="2"/>
          </rPr>
          <t xml:space="preserve">, ademas en el campo </t>
        </r>
        <r>
          <rPr>
            <b/>
            <sz val="9"/>
            <color indexed="81"/>
            <rFont val="Tahoma"/>
            <family val="2"/>
          </rPr>
          <t>Etapa</t>
        </r>
        <r>
          <rPr>
            <sz val="9"/>
            <color indexed="81"/>
            <rFont val="Tahoma"/>
            <family val="2"/>
          </rPr>
          <t xml:space="preserve"> tenga incorporado: </t>
        </r>
        <r>
          <rPr>
            <b/>
            <sz val="9"/>
            <color indexed="81"/>
            <rFont val="Tahoma"/>
            <family val="2"/>
          </rPr>
          <t xml:space="preserve">Leve
</t>
        </r>
        <r>
          <rPr>
            <sz val="9"/>
            <color indexed="81"/>
            <rFont val="Tahoma"/>
            <family val="2"/>
          </rPr>
          <t xml:space="preserve">
Y registrar en el Campo </t>
        </r>
        <r>
          <rPr>
            <b/>
            <sz val="9"/>
            <color indexed="81"/>
            <rFont val="Tahoma"/>
            <family val="2"/>
          </rPr>
          <t>Fecha Próximo Control una</t>
        </r>
        <r>
          <rPr>
            <sz val="9"/>
            <color indexed="81"/>
            <rFont val="Tahoma"/>
            <family val="2"/>
          </rPr>
          <t xml:space="preserve"> fecha aproximada de su control.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40" authorId="5" shapeId="0" xr:uid="{00000000-0006-0000-0500-000021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 xml:space="preserve">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Módulo Box - Agregar Documentos a una Atención</t>
        </r>
        <r>
          <rPr>
            <sz val="9"/>
            <color indexed="81"/>
            <rFont val="Tahoma"/>
            <family val="2"/>
          </rPr>
          <t xml:space="preserve">
Y en el </t>
        </r>
        <r>
          <rPr>
            <b/>
            <sz val="9"/>
            <color indexed="81"/>
            <rFont val="Tahoma"/>
            <family val="2"/>
          </rPr>
          <t>Formulario Control de Salud Mental</t>
        </r>
        <r>
          <rPr>
            <sz val="9"/>
            <color indexed="81"/>
            <rFont val="Tahoma"/>
            <family val="2"/>
          </rPr>
          <t xml:space="preserve"> en el Campo </t>
        </r>
        <r>
          <rPr>
            <b/>
            <sz val="9"/>
            <color indexed="81"/>
            <rFont val="Tahoma"/>
            <family val="2"/>
          </rPr>
          <t>¿Tiene Alzheimer y/o otras demencias?</t>
        </r>
        <r>
          <rPr>
            <sz val="9"/>
            <color indexed="81"/>
            <rFont val="Tahoma"/>
            <family val="2"/>
          </rPr>
          <t xml:space="preserve"> tenga el Valor </t>
        </r>
        <r>
          <rPr>
            <b/>
            <sz val="9"/>
            <color indexed="81"/>
            <rFont val="Tahoma"/>
            <family val="2"/>
          </rPr>
          <t>Si</t>
        </r>
        <r>
          <rPr>
            <sz val="9"/>
            <color indexed="81"/>
            <rFont val="Tahoma"/>
            <family val="2"/>
          </rPr>
          <t xml:space="preserve"> y que en el Campo </t>
        </r>
        <r>
          <rPr>
            <b/>
            <sz val="9"/>
            <color indexed="81"/>
            <rFont val="Tahoma"/>
            <family val="2"/>
          </rPr>
          <t>Estado</t>
        </r>
        <r>
          <rPr>
            <sz val="9"/>
            <color indexed="81"/>
            <rFont val="Tahoma"/>
            <family val="2"/>
          </rPr>
          <t xml:space="preserve"> los Valores </t>
        </r>
        <r>
          <rPr>
            <b/>
            <sz val="9"/>
            <color indexed="81"/>
            <rFont val="Tahoma"/>
            <family val="2"/>
          </rPr>
          <t xml:space="preserve">Ingreso o Seguimiento, </t>
        </r>
        <r>
          <rPr>
            <sz val="9"/>
            <color indexed="81"/>
            <rFont val="Tahoma"/>
            <family val="2"/>
          </rPr>
          <t xml:space="preserve">ademas que en el campo </t>
        </r>
        <r>
          <rPr>
            <b/>
            <sz val="9"/>
            <color indexed="81"/>
            <rFont val="Tahoma"/>
            <family val="2"/>
          </rPr>
          <t>Etapa</t>
        </r>
        <r>
          <rPr>
            <sz val="9"/>
            <color indexed="81"/>
            <rFont val="Tahoma"/>
            <family val="2"/>
          </rPr>
          <t xml:space="preserve"> tenga incorporado: </t>
        </r>
        <r>
          <rPr>
            <b/>
            <sz val="9"/>
            <color indexed="81"/>
            <rFont val="Tahoma"/>
            <family val="2"/>
          </rPr>
          <t>Moderado</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41" authorId="5" shapeId="0" xr:uid="{00000000-0006-0000-0500-000022000000}">
      <text>
        <r>
          <rPr>
            <sz val="9"/>
            <color indexed="81"/>
            <rFont val="Tahoma"/>
            <family val="2"/>
          </rPr>
          <t>Se considerara como</t>
        </r>
        <r>
          <rPr>
            <b/>
            <sz val="9"/>
            <color indexed="81"/>
            <rFont val="Tahoma"/>
            <family val="2"/>
          </rPr>
          <t xml:space="preserve"> Poblacion Bajo Control </t>
        </r>
        <r>
          <rPr>
            <sz val="9"/>
            <color indexed="81"/>
            <rFont val="Tahoma"/>
            <family val="2"/>
          </rPr>
          <t xml:space="preserve">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Módulo Box - Agregar Documentos a una Atención</t>
        </r>
        <r>
          <rPr>
            <sz val="9"/>
            <color indexed="81"/>
            <rFont val="Tahoma"/>
            <family val="2"/>
          </rPr>
          <t xml:space="preserve">
En el Formulario </t>
        </r>
        <r>
          <rPr>
            <b/>
            <sz val="9"/>
            <color indexed="81"/>
            <rFont val="Tahoma"/>
            <family val="2"/>
          </rPr>
          <t xml:space="preserve">Control de Salud Mental </t>
        </r>
        <r>
          <rPr>
            <sz val="9"/>
            <color indexed="81"/>
            <rFont val="Tahoma"/>
            <family val="2"/>
          </rPr>
          <t xml:space="preserve">en el Campo </t>
        </r>
        <r>
          <rPr>
            <b/>
            <sz val="9"/>
            <color indexed="81"/>
            <rFont val="Tahoma"/>
            <family val="2"/>
          </rPr>
          <t>¿Tiene Alzheimer y/o otras demencias?</t>
        </r>
        <r>
          <rPr>
            <sz val="9"/>
            <color indexed="81"/>
            <rFont val="Tahoma"/>
            <family val="2"/>
          </rPr>
          <t xml:space="preserve">  tenga el Valor </t>
        </r>
        <r>
          <rPr>
            <b/>
            <sz val="9"/>
            <color indexed="81"/>
            <rFont val="Tahoma"/>
            <family val="2"/>
          </rPr>
          <t>SI</t>
        </r>
        <r>
          <rPr>
            <sz val="9"/>
            <color indexed="81"/>
            <rFont val="Tahoma"/>
            <family val="2"/>
          </rPr>
          <t xml:space="preserve">,  en el Campo </t>
        </r>
        <r>
          <rPr>
            <b/>
            <sz val="9"/>
            <color indexed="81"/>
            <rFont val="Tahoma"/>
            <family val="2"/>
          </rPr>
          <t>Estado</t>
        </r>
        <r>
          <rPr>
            <sz val="9"/>
            <color indexed="81"/>
            <rFont val="Tahoma"/>
            <family val="2"/>
          </rPr>
          <t xml:space="preserve"> los Valores </t>
        </r>
        <r>
          <rPr>
            <b/>
            <sz val="9"/>
            <color indexed="81"/>
            <rFont val="Tahoma"/>
            <family val="2"/>
          </rPr>
          <t>Ingreso o Seguimiento</t>
        </r>
        <r>
          <rPr>
            <sz val="9"/>
            <color indexed="81"/>
            <rFont val="Tahoma"/>
            <family val="2"/>
          </rPr>
          <t xml:space="preserve">, ademas  en el campo </t>
        </r>
        <r>
          <rPr>
            <b/>
            <sz val="9"/>
            <color indexed="81"/>
            <rFont val="Tahoma"/>
            <family val="2"/>
          </rPr>
          <t>Etapa</t>
        </r>
        <r>
          <rPr>
            <sz val="9"/>
            <color indexed="81"/>
            <rFont val="Tahoma"/>
            <family val="2"/>
          </rPr>
          <t xml:space="preserve"> tenga incorporado:</t>
        </r>
        <r>
          <rPr>
            <b/>
            <sz val="9"/>
            <color indexed="81"/>
            <rFont val="Tahoma"/>
            <family val="2"/>
          </rPr>
          <t xml:space="preserve"> Avanzado
</t>
        </r>
        <r>
          <rPr>
            <sz val="9"/>
            <color indexed="81"/>
            <rFont val="Tahoma"/>
            <family val="2"/>
          </rPr>
          <t xml:space="preserve">Y registrar en el Campo </t>
        </r>
        <r>
          <rPr>
            <b/>
            <sz val="9"/>
            <color indexed="81"/>
            <rFont val="Tahoma"/>
            <family val="2"/>
          </rPr>
          <t>Fecha Próximo Control</t>
        </r>
        <r>
          <rPr>
            <sz val="9"/>
            <color indexed="81"/>
            <rFont val="Tahoma"/>
            <family val="2"/>
          </rPr>
          <t xml:space="preserve"> una fecha aproximada de su control.
</t>
        </r>
        <r>
          <rPr>
            <b/>
            <sz val="9"/>
            <color indexed="81"/>
            <rFont val="Tahoma"/>
            <family val="2"/>
          </rPr>
          <t xml:space="preserve">
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r>
          <rPr>
            <sz val="9"/>
            <color indexed="81"/>
            <rFont val="Tahoma"/>
            <family val="2"/>
          </rPr>
          <t xml:space="preserve">
</t>
        </r>
      </text>
    </comment>
    <comment ref="C42" authorId="4" shapeId="0" xr:uid="{00000000-0006-0000-0500-000023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Módulo Box - Agregar Documentos a una Atención</t>
        </r>
        <r>
          <rPr>
            <sz val="9"/>
            <color indexed="81"/>
            <rFont val="Tahoma"/>
            <family val="2"/>
          </rPr>
          <t xml:space="preserve">
En el </t>
        </r>
        <r>
          <rPr>
            <b/>
            <sz val="9"/>
            <color indexed="81"/>
            <rFont val="Tahoma"/>
            <family val="2"/>
          </rPr>
          <t>Formulario Control de Salud Mental</t>
        </r>
        <r>
          <rPr>
            <sz val="9"/>
            <color indexed="81"/>
            <rFont val="Tahoma"/>
            <family val="2"/>
          </rPr>
          <t xml:space="preserve"> en el Campo </t>
        </r>
        <r>
          <rPr>
            <b/>
            <sz val="9"/>
            <color indexed="81"/>
            <rFont val="Tahoma"/>
            <family val="2"/>
          </rPr>
          <t>¿ Tiene Esquizofrenia?</t>
        </r>
        <r>
          <rPr>
            <sz val="9"/>
            <color indexed="81"/>
            <rFont val="Tahoma"/>
            <family val="2"/>
          </rPr>
          <t xml:space="preserve"> tenga el Valor </t>
        </r>
        <r>
          <rPr>
            <b/>
            <sz val="9"/>
            <color indexed="81"/>
            <rFont val="Tahoma"/>
            <family val="2"/>
          </rPr>
          <t xml:space="preserve">SI </t>
        </r>
        <r>
          <rPr>
            <sz val="9"/>
            <color indexed="81"/>
            <rFont val="Tahoma"/>
            <family val="2"/>
          </rPr>
          <t xml:space="preserve">y </t>
        </r>
        <r>
          <rPr>
            <b/>
            <sz val="9"/>
            <color indexed="81"/>
            <rFont val="Tahoma"/>
            <family val="2"/>
          </rPr>
          <t xml:space="preserve"> </t>
        </r>
        <r>
          <rPr>
            <sz val="9"/>
            <color indexed="81"/>
            <rFont val="Tahoma"/>
            <family val="2"/>
          </rPr>
          <t xml:space="preserve">en el Campo </t>
        </r>
        <r>
          <rPr>
            <b/>
            <sz val="9"/>
            <color indexed="81"/>
            <rFont val="Tahoma"/>
            <family val="2"/>
          </rPr>
          <t xml:space="preserve">Estado </t>
        </r>
        <r>
          <rPr>
            <sz val="9"/>
            <color indexed="81"/>
            <rFont val="Tahoma"/>
            <family val="2"/>
          </rPr>
          <t xml:space="preserve">los Valores </t>
        </r>
        <r>
          <rPr>
            <b/>
            <sz val="9"/>
            <color indexed="81"/>
            <rFont val="Tahoma"/>
            <family val="2"/>
          </rPr>
          <t xml:space="preserve">Ingreso o Seguimiento. 
</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t>
        </r>
        <r>
          <rPr>
            <b/>
            <sz val="9"/>
            <color indexed="81"/>
            <rFont val="Tahoma"/>
            <family val="2"/>
          </rPr>
          <t xml:space="preserve">
Ref. Manual DEIS Serie P 2017 - 2018: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43" authorId="4" shapeId="0" xr:uid="{00000000-0006-0000-0500-000024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Que en el </t>
        </r>
        <r>
          <rPr>
            <b/>
            <sz val="9"/>
            <color indexed="81"/>
            <rFont val="Tahoma"/>
            <family val="2"/>
          </rPr>
          <t>Formulario Control de Salud Mental</t>
        </r>
        <r>
          <rPr>
            <sz val="9"/>
            <color indexed="81"/>
            <rFont val="Tahoma"/>
            <family val="2"/>
          </rPr>
          <t xml:space="preserve"> en el Campo </t>
        </r>
        <r>
          <rPr>
            <b/>
            <sz val="9"/>
            <color indexed="81"/>
            <rFont val="Tahoma"/>
            <family val="2"/>
          </rPr>
          <t xml:space="preserve">¿Tiene un Primer Episodioo de Esquizofrenia con Ocupacion Regular? </t>
        </r>
        <r>
          <rPr>
            <sz val="9"/>
            <color indexed="81"/>
            <rFont val="Tahoma"/>
            <family val="2"/>
          </rPr>
          <t xml:space="preserve">tenga el Valor </t>
        </r>
        <r>
          <rPr>
            <b/>
            <sz val="9"/>
            <color indexed="81"/>
            <rFont val="Tahoma"/>
            <family val="2"/>
          </rPr>
          <t xml:space="preserve">SI </t>
        </r>
        <r>
          <rPr>
            <sz val="9"/>
            <color indexed="81"/>
            <rFont val="Tahoma"/>
            <family val="2"/>
          </rPr>
          <t xml:space="preserve">y en el Campo </t>
        </r>
        <r>
          <rPr>
            <b/>
            <sz val="9"/>
            <color indexed="81"/>
            <rFont val="Tahoma"/>
            <family val="2"/>
          </rPr>
          <t xml:space="preserve">Estado </t>
        </r>
        <r>
          <rPr>
            <sz val="9"/>
            <color indexed="81"/>
            <rFont val="Tahoma"/>
            <family val="2"/>
          </rPr>
          <t xml:space="preserve">los Valores </t>
        </r>
        <r>
          <rPr>
            <b/>
            <sz val="9"/>
            <color indexed="81"/>
            <rFont val="Tahoma"/>
            <family val="2"/>
          </rPr>
          <t xml:space="preserve">Ingreso o Seguimiento. 
</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44" authorId="4" shapeId="0" xr:uid="{00000000-0006-0000-0500-000025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Módulo Box - Pacientes Citados ó Registrada en el </t>
        </r>
        <r>
          <rPr>
            <b/>
            <sz val="9"/>
            <color indexed="81"/>
            <rFont val="Tahoma"/>
            <family val="2"/>
          </rPr>
          <t>Módulo Box - Agregar Documentos a una Atención</t>
        </r>
        <r>
          <rPr>
            <sz val="9"/>
            <color indexed="81"/>
            <rFont val="Tahoma"/>
            <family val="2"/>
          </rPr>
          <t xml:space="preserve">
En el F</t>
        </r>
        <r>
          <rPr>
            <b/>
            <sz val="9"/>
            <color indexed="81"/>
            <rFont val="Tahoma"/>
            <family val="2"/>
          </rPr>
          <t xml:space="preserve">ormulario Control de Salud Mental </t>
        </r>
        <r>
          <rPr>
            <sz val="9"/>
            <color indexed="81"/>
            <rFont val="Tahoma"/>
            <family val="2"/>
          </rPr>
          <t xml:space="preserve">en el Campo </t>
        </r>
        <r>
          <rPr>
            <b/>
            <sz val="9"/>
            <color indexed="81"/>
            <rFont val="Tahoma"/>
            <family val="2"/>
          </rPr>
          <t xml:space="preserve">¿Primer Episodio Esquizofrenia con Ocupación Regular? </t>
        </r>
        <r>
          <rPr>
            <sz val="9"/>
            <color indexed="81"/>
            <rFont val="Tahoma"/>
            <family val="2"/>
          </rPr>
          <t xml:space="preserve">tenga el Valor SI y en el Campo Estado los Valores </t>
        </r>
        <r>
          <rPr>
            <b/>
            <sz val="9"/>
            <color indexed="81"/>
            <rFont val="Tahoma"/>
            <family val="2"/>
          </rPr>
          <t>Ingreso</t>
        </r>
        <r>
          <rPr>
            <sz val="9"/>
            <color indexed="81"/>
            <rFont val="Tahoma"/>
            <family val="2"/>
          </rPr>
          <t xml:space="preserve"> o </t>
        </r>
        <r>
          <rPr>
            <b/>
            <sz val="9"/>
            <color indexed="81"/>
            <rFont val="Tahoma"/>
            <family val="2"/>
          </rPr>
          <t xml:space="preserve">Seguimiento. </t>
        </r>
        <r>
          <rPr>
            <sz val="9"/>
            <color indexed="81"/>
            <rFont val="Tahoma"/>
            <family val="2"/>
          </rPr>
          <t xml:space="preserve">
Y registrar en el Campo</t>
        </r>
        <r>
          <rPr>
            <b/>
            <sz val="9"/>
            <color indexed="81"/>
            <rFont val="Tahoma"/>
            <family val="2"/>
          </rPr>
          <t xml:space="preserve"> Fecha Próximo Control </t>
        </r>
        <r>
          <rPr>
            <sz val="9"/>
            <color indexed="81"/>
            <rFont val="Tahoma"/>
            <family val="2"/>
          </rPr>
          <t xml:space="preserve">una fecha aproximada de su control.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45" authorId="4" shapeId="0" xr:uid="{00000000-0006-0000-0500-000026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 ó Registrada en el </t>
        </r>
        <r>
          <rPr>
            <b/>
            <sz val="9"/>
            <color indexed="81"/>
            <rFont val="Tahoma"/>
            <family val="2"/>
          </rPr>
          <t xml:space="preserve">Módulo Box - Agregar Documentos a una Atención
</t>
        </r>
        <r>
          <rPr>
            <sz val="9"/>
            <color indexed="81"/>
            <rFont val="Tahoma"/>
            <family val="2"/>
          </rPr>
          <t xml:space="preserve">En el </t>
        </r>
        <r>
          <rPr>
            <b/>
            <sz val="9"/>
            <color indexed="81"/>
            <rFont val="Tahoma"/>
            <family val="2"/>
          </rPr>
          <t>Formulario Control de Salud Mental</t>
        </r>
        <r>
          <rPr>
            <sz val="9"/>
            <color indexed="81"/>
            <rFont val="Tahoma"/>
            <family val="2"/>
          </rPr>
          <t xml:space="preserve"> en el Campo </t>
        </r>
        <r>
          <rPr>
            <b/>
            <sz val="9"/>
            <color indexed="81"/>
            <rFont val="Tahoma"/>
            <family val="2"/>
          </rPr>
          <t>¿Tiene retraso mental?</t>
        </r>
        <r>
          <rPr>
            <sz val="9"/>
            <color indexed="81"/>
            <rFont val="Tahoma"/>
            <family val="2"/>
          </rPr>
          <t xml:space="preserve"> tenga el Valor </t>
        </r>
        <r>
          <rPr>
            <b/>
            <sz val="9"/>
            <color indexed="81"/>
            <rFont val="Tahoma"/>
            <family val="2"/>
          </rPr>
          <t xml:space="preserve">SI 
</t>
        </r>
        <r>
          <rPr>
            <sz val="9"/>
            <color indexed="81"/>
            <rFont val="Tahoma"/>
            <family val="2"/>
          </rPr>
          <t xml:space="preserve">y </t>
        </r>
        <r>
          <rPr>
            <b/>
            <sz val="9"/>
            <color indexed="81"/>
            <rFont val="Tahoma"/>
            <family val="2"/>
          </rPr>
          <t xml:space="preserve"> </t>
        </r>
        <r>
          <rPr>
            <sz val="9"/>
            <color indexed="81"/>
            <rFont val="Tahoma"/>
            <family val="2"/>
          </rPr>
          <t xml:space="preserve">en el Campo </t>
        </r>
        <r>
          <rPr>
            <b/>
            <sz val="9"/>
            <color indexed="81"/>
            <rFont val="Tahoma"/>
            <family val="2"/>
          </rPr>
          <t xml:space="preserve">Estado </t>
        </r>
        <r>
          <rPr>
            <sz val="9"/>
            <color indexed="81"/>
            <rFont val="Tahoma"/>
            <family val="2"/>
          </rPr>
          <t>los Valores</t>
        </r>
        <r>
          <rPr>
            <b/>
            <sz val="9"/>
            <color indexed="81"/>
            <rFont val="Tahoma"/>
            <family val="2"/>
          </rPr>
          <t xml:space="preserve"> Ingreso o Seguimiento. 
</t>
        </r>
        <r>
          <rPr>
            <sz val="9"/>
            <color indexed="81"/>
            <rFont val="Tahoma"/>
            <family val="2"/>
          </rPr>
          <t xml:space="preserve">
Y registrar en el Campo</t>
        </r>
        <r>
          <rPr>
            <b/>
            <sz val="9"/>
            <color indexed="81"/>
            <rFont val="Tahoma"/>
            <family val="2"/>
          </rPr>
          <t xml:space="preserve"> Fecha Próximo Control</t>
        </r>
        <r>
          <rPr>
            <sz val="9"/>
            <color indexed="81"/>
            <rFont val="Tahoma"/>
            <family val="2"/>
          </rPr>
          <t xml:space="preserve"> 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46" authorId="4" shapeId="0" xr:uid="{00000000-0006-0000-0500-000027000000}">
      <text>
        <r>
          <rPr>
            <sz val="9"/>
            <color indexed="81"/>
            <rFont val="Tahoma"/>
            <family val="2"/>
          </rPr>
          <t xml:space="preserve">
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Registrada en el </t>
        </r>
        <r>
          <rPr>
            <b/>
            <sz val="9"/>
            <color indexed="81"/>
            <rFont val="Tahoma"/>
            <family val="2"/>
          </rPr>
          <t xml:space="preserve">Módulo Box - Agregar Documentos a una Atención
</t>
        </r>
        <r>
          <rPr>
            <sz val="9"/>
            <color indexed="81"/>
            <rFont val="Tahoma"/>
            <family val="2"/>
          </rPr>
          <t xml:space="preserve">En el </t>
        </r>
        <r>
          <rPr>
            <b/>
            <sz val="9"/>
            <color indexed="81"/>
            <rFont val="Tahoma"/>
            <family val="2"/>
          </rPr>
          <t>Formulario Control de Salud Mental</t>
        </r>
        <r>
          <rPr>
            <sz val="9"/>
            <color indexed="81"/>
            <rFont val="Tahoma"/>
            <family val="2"/>
          </rPr>
          <t xml:space="preserve"> en el Campo </t>
        </r>
        <r>
          <rPr>
            <b/>
            <sz val="9"/>
            <color indexed="81"/>
            <rFont val="Tahoma"/>
            <family val="2"/>
          </rPr>
          <t xml:space="preserve">¿Tiene Trastorno de Personalidad? </t>
        </r>
        <r>
          <rPr>
            <sz val="9"/>
            <color indexed="81"/>
            <rFont val="Tahoma"/>
            <family val="2"/>
          </rPr>
          <t xml:space="preserve"> tenga el Valor </t>
        </r>
        <r>
          <rPr>
            <b/>
            <sz val="9"/>
            <color indexed="81"/>
            <rFont val="Tahoma"/>
            <family val="2"/>
          </rPr>
          <t xml:space="preserve">SI </t>
        </r>
        <r>
          <rPr>
            <sz val="9"/>
            <color indexed="81"/>
            <rFont val="Tahoma"/>
            <family val="2"/>
          </rPr>
          <t xml:space="preserve">y </t>
        </r>
        <r>
          <rPr>
            <b/>
            <sz val="9"/>
            <color indexed="81"/>
            <rFont val="Tahoma"/>
            <family val="2"/>
          </rPr>
          <t xml:space="preserve"> </t>
        </r>
        <r>
          <rPr>
            <sz val="9"/>
            <color indexed="81"/>
            <rFont val="Tahoma"/>
            <family val="2"/>
          </rPr>
          <t xml:space="preserve">en el Campo </t>
        </r>
        <r>
          <rPr>
            <b/>
            <sz val="9"/>
            <color indexed="81"/>
            <rFont val="Tahoma"/>
            <family val="2"/>
          </rPr>
          <t xml:space="preserve">Estado </t>
        </r>
        <r>
          <rPr>
            <sz val="9"/>
            <color indexed="81"/>
            <rFont val="Tahoma"/>
            <family val="2"/>
          </rPr>
          <t>los Valores</t>
        </r>
        <r>
          <rPr>
            <b/>
            <sz val="9"/>
            <color indexed="81"/>
            <rFont val="Tahoma"/>
            <family val="2"/>
          </rPr>
          <t xml:space="preserve"> Ingreso o Seguimiento. 
</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t>
        </r>
        <r>
          <rPr>
            <b/>
            <sz val="9"/>
            <color indexed="81"/>
            <rFont val="Tahoma"/>
            <family val="2"/>
          </rPr>
          <t xml:space="preserve">
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47" authorId="2" shapeId="0" xr:uid="{F1BB9730-E71B-4B13-8401-6188606DD303}">
      <text>
        <r>
          <rPr>
            <sz val="9"/>
            <color indexed="81"/>
            <rFont val="Tahoma"/>
            <family val="2"/>
          </rPr>
          <t xml:space="preserve">Este dato aparecerá  luego de que en la atención Registrada en el Módulo Box - Pacientes Citados ó Registrada en el Módulo Box - Agregar Documentos a una Atención.
En el </t>
        </r>
        <r>
          <rPr>
            <b/>
            <sz val="9"/>
            <color indexed="81"/>
            <rFont val="Tahoma"/>
            <family val="2"/>
          </rPr>
          <t xml:space="preserve">Formulario Control de Salud Mental en el Campo ¿Tiene trastorno Generalizado del Desarrollo? tenga el Valor SI y en el Campo Estado los Valores: Ingreso o Seguimiento
Además, en el campo ¿Tiene Autismo? tenga el valor SI y en campo Estado los Valores: Ingreso o Seguimiento
Y registrar en el Campo Fecha Próximo Control una fecha aproximada de su control.
</t>
        </r>
        <r>
          <rPr>
            <sz val="9"/>
            <color indexed="81"/>
            <rFont val="Tahoma"/>
            <family val="2"/>
          </rPr>
          <t>Ref. Manual DEIS Serie P: Se considera como población bajo control a todas las personas que tienen citación para estos profesionales, hasta un plazo máximo de inasistencia a su citación de 45 días, a la fecha del corte. En este periodo se activa el sistema de rescate de inasistentes.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48" authorId="2" shapeId="0" xr:uid="{137C95CB-6680-4E7C-8F47-C48C63BA97EC}">
      <text>
        <r>
          <rPr>
            <sz val="9"/>
            <color indexed="81"/>
            <rFont val="Tahoma"/>
            <family val="2"/>
          </rPr>
          <t xml:space="preserve">Este dato aparecerá  luego de que en la atención Registrada en el Módulo Box - Pacientes Citados ó Registrada en el Módulo Box - Agregar Documentos a una Atención.
En el </t>
        </r>
        <r>
          <rPr>
            <b/>
            <sz val="9"/>
            <color indexed="81"/>
            <rFont val="Tahoma"/>
            <family val="2"/>
          </rPr>
          <t xml:space="preserve">Formulario Control de Salud Mental en el Campo ¿Tiene trastorno Generalizado del Desarrollo? tenga el Valor SI y en el Campo Estado los Valores: Ingreso o Seguimiento
Además, en el campo ¿Tiene Asperger? tenga el valor SI y en campo Estado los Valores: Ingreso o Seguimiento
Y registrar en el Campo Fecha Próximo Control una fecha aproximada de su control.
</t>
        </r>
        <r>
          <rPr>
            <sz val="9"/>
            <color indexed="81"/>
            <rFont val="Tahoma"/>
            <family val="2"/>
          </rPr>
          <t>Ref. Manual DEIS Serie P: Se considera como población bajo control a todas las personas que tienen citación para estos profesionales, hasta un plazo máximo de inasistencia a su citación de 45 días, a la fecha del corte. En este periodo se activa el sistema de rescate de inasistentes.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49" authorId="2" shapeId="0" xr:uid="{D5B26D3D-5DCD-4FAA-89B7-9213FDA2D52C}">
      <text>
        <r>
          <rPr>
            <sz val="9"/>
            <color indexed="81"/>
            <rFont val="Tahoma"/>
            <family val="2"/>
          </rPr>
          <t xml:space="preserve">Este dato aparecerá  luego de que en la atención Registrada en el Módulo Box - Pacientes Citados ó Registrada en el Módulo Box - Agregar Documentos a una Atención.
En el </t>
        </r>
        <r>
          <rPr>
            <b/>
            <sz val="9"/>
            <color indexed="81"/>
            <rFont val="Tahoma"/>
            <family val="2"/>
          </rPr>
          <t xml:space="preserve">Formulario Control de Salud Mental en el Campo ¿Tiene trastorno Generalizado del Desarrollo? tenga el Valor SI y en el Campo Estado los Valores: Ingreso o Seguimiento
Además, en el campo ¿Tiene Sindrome de Rett? tenga el valor SI y en campo Estado los Valores: Ingreso o Seguimiento
Y registrar en el Campo Fecha Próximo Control una fecha aproximada de su control.
</t>
        </r>
        <r>
          <rPr>
            <sz val="9"/>
            <color indexed="81"/>
            <rFont val="Tahoma"/>
            <family val="2"/>
          </rPr>
          <t>Ref. Manual DEIS Serie P: Se considera como población bajo control a todas las personas que tienen citación para estos profesionales, hasta un plazo máximo de inasistencia a su citación de 45 días, a la fecha del corte. En este periodo se activa el sistema de rescate de inasistentes.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50" authorId="2" shapeId="0" xr:uid="{8DB9A3B2-B1C5-4058-97B8-223827772130}">
      <text>
        <r>
          <rPr>
            <sz val="9"/>
            <color indexed="81"/>
            <rFont val="Tahoma"/>
            <family val="2"/>
          </rPr>
          <t xml:space="preserve">Este dato aparecerá  luego de que en la atención Registrada en el Módulo Box - Pacientes Citados ó Registrada en el Módulo Box - Agregar Documentos a una Atención.
En el </t>
        </r>
        <r>
          <rPr>
            <b/>
            <sz val="9"/>
            <color indexed="81"/>
            <rFont val="Tahoma"/>
            <family val="2"/>
          </rPr>
          <t xml:space="preserve">Formulario Control de Salud Mental en el Campo ¿Tiene trastorno Generalizado del Desarrollo? tenga el Valor SI y en el Campo Estado los Valores: Ingreso o Seguimiento
Además, en el campo ¿Tiene trastorno desintegrativo de la infancia? tenga el valor SI y en campo Estado los Valores: Ingreso o Seguimiento
Y registrar en el Campo Fecha Próximo Control una fecha aproximada de su control.
</t>
        </r>
        <r>
          <rPr>
            <sz val="9"/>
            <color indexed="81"/>
            <rFont val="Tahoma"/>
            <family val="2"/>
          </rPr>
          <t>Ref. Manual DEIS Serie P: Se considera como población bajo control a todas las personas que tienen citación para estos profesionales, hasta un plazo máximo de inasistencia a su citación de 45 días, a la fecha del corte. En este periodo se activa el sistema de rescate de inasistentes.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51" authorId="2" shapeId="0" xr:uid="{6714E237-48E7-4D27-95EC-51FBCD61A5E0}">
      <text>
        <r>
          <rPr>
            <sz val="9"/>
            <color indexed="81"/>
            <rFont val="Tahoma"/>
            <family val="2"/>
          </rPr>
          <t xml:space="preserve">Este dato aparecerá  luego de que en la atención Registrada en el Módulo Box - Pacientes Citados ó Registrada en el Módulo Box - Agregar Documentos a una Atención.
En el </t>
        </r>
        <r>
          <rPr>
            <b/>
            <sz val="9"/>
            <color indexed="81"/>
            <rFont val="Tahoma"/>
            <family val="2"/>
          </rPr>
          <t xml:space="preserve">Formulario Control de Salud Mental en el Campo ¿Tiene trastorno Generalizado del Desarrollo? tenga el Valor SI y en el Campo Estado los Valores: Ingreso o Seguimiento
Además, en el campo ¿Tiene trastorno generalizado del desarrollo de la infancia? tenga el valor SI y en campo Estado los Valores: Ingreso o Seguimiento
Y registrar en el Campo Fecha Próximo Control una fecha aproximada de su control.
</t>
        </r>
        <r>
          <rPr>
            <sz val="9"/>
            <color indexed="81"/>
            <rFont val="Tahoma"/>
            <family val="2"/>
          </rPr>
          <t>Ref. Manual DEIS Serie P: Se considera como población bajo control a todas las personas que tienen citación para estos profesionales, hasta un plazo máximo de inasistencia a su citación de 45 días, a la fecha del corte. En este periodo se activa el sistema de rescate de inasistentes.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52" authorId="3" shapeId="0" xr:uid="{091541FB-ED74-4265-8F69-E262D07E29AF}">
      <text>
        <r>
          <rPr>
            <sz val="9"/>
            <color indexed="81"/>
            <rFont val="Tahoma"/>
            <family val="2"/>
          </rPr>
          <t>Se considerara como Poblacion Bajo Control a aquellos que cumplan con alguna de estas condiciones:
Este dato aparecerá  luego de que en la atención Registrada en el</t>
        </r>
        <r>
          <rPr>
            <b/>
            <sz val="9"/>
            <color indexed="81"/>
            <rFont val="Tahoma"/>
            <family val="2"/>
          </rPr>
          <t xml:space="preserve"> Módulo Box - Pacientes Citados</t>
        </r>
        <r>
          <rPr>
            <sz val="9"/>
            <color indexed="81"/>
            <rFont val="Tahoma"/>
            <family val="2"/>
          </rPr>
          <t xml:space="preserve"> ó </t>
        </r>
        <r>
          <rPr>
            <b/>
            <sz val="9"/>
            <color indexed="81"/>
            <rFont val="Tahoma"/>
            <family val="2"/>
          </rPr>
          <t>Registrada en el Módulo Box - Agregar Documentos a una Atención.</t>
        </r>
        <r>
          <rPr>
            <sz val="9"/>
            <color indexed="81"/>
            <rFont val="Tahoma"/>
            <family val="2"/>
          </rPr>
          <t xml:space="preserve">
y en el   Formulario </t>
        </r>
        <r>
          <rPr>
            <b/>
            <sz val="9"/>
            <color indexed="81"/>
            <rFont val="Tahoma"/>
            <family val="2"/>
          </rPr>
          <t xml:space="preserve">Control  De Salud Mental </t>
        </r>
        <r>
          <rPr>
            <sz val="9"/>
            <color indexed="81"/>
            <rFont val="Tahoma"/>
            <family val="2"/>
          </rPr>
          <t>en la sección</t>
        </r>
        <r>
          <rPr>
            <b/>
            <sz val="9"/>
            <color indexed="81"/>
            <rFont val="Tahoma"/>
            <family val="2"/>
          </rPr>
          <t xml:space="preserve"> Diagnósticos de Trastornos Mentales</t>
        </r>
        <r>
          <rPr>
            <sz val="9"/>
            <color indexed="81"/>
            <rFont val="Tahoma"/>
            <family val="2"/>
          </rPr>
          <t xml:space="preserve">
en el campo</t>
        </r>
        <r>
          <rPr>
            <b/>
            <sz val="9"/>
            <color indexed="81"/>
            <rFont val="Tahoma"/>
            <family val="2"/>
          </rPr>
          <t xml:space="preserve"> ¿Tiene Epilepsia?  </t>
        </r>
        <r>
          <rPr>
            <sz val="9"/>
            <color indexed="81"/>
            <rFont val="Tahoma"/>
            <family val="2"/>
          </rPr>
          <t>debe seleccionar</t>
        </r>
        <r>
          <rPr>
            <b/>
            <sz val="9"/>
            <color indexed="81"/>
            <rFont val="Tahoma"/>
            <family val="2"/>
          </rPr>
          <t xml:space="preserve"> "Si"</t>
        </r>
        <r>
          <rPr>
            <sz val="9"/>
            <color indexed="81"/>
            <rFont val="Tahoma"/>
            <family val="2"/>
          </rPr>
          <t xml:space="preserve"> y tener registrado en el Campo</t>
        </r>
        <r>
          <rPr>
            <b/>
            <sz val="9"/>
            <color indexed="81"/>
            <rFont val="Tahoma"/>
            <family val="2"/>
          </rPr>
          <t xml:space="preserve"> Estado</t>
        </r>
        <r>
          <rPr>
            <sz val="9"/>
            <color indexed="81"/>
            <rFont val="Tahoma"/>
            <family val="2"/>
          </rPr>
          <t xml:space="preserve"> el valor </t>
        </r>
        <r>
          <rPr>
            <b/>
            <sz val="9"/>
            <color indexed="81"/>
            <rFont val="Tahoma"/>
            <family val="2"/>
          </rPr>
          <t>Ingreso, Reingreso o Seguimiento.</t>
        </r>
        <r>
          <rPr>
            <sz val="9"/>
            <color indexed="81"/>
            <rFont val="Tahoma"/>
            <family val="2"/>
          </rPr>
          <t xml:space="preserve">
Y registrar en el Campo</t>
        </r>
        <r>
          <rPr>
            <b/>
            <sz val="9"/>
            <color indexed="81"/>
            <rFont val="Tahoma"/>
            <family val="2"/>
          </rPr>
          <t xml:space="preserve"> Fecha Próximo Control </t>
        </r>
        <r>
          <rPr>
            <sz val="9"/>
            <color indexed="81"/>
            <rFont val="Tahoma"/>
            <family val="2"/>
          </rPr>
          <t xml:space="preserve">una fecha aproximada de su control.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C53" authorId="5" shapeId="0" xr:uid="{7AEC0731-FE38-4D45-B8AA-48B6CBF51FA9}">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a aquellos que cumplan con alguna de estas condiciones:</t>
        </r>
        <r>
          <rPr>
            <b/>
            <sz val="9"/>
            <color indexed="81"/>
            <rFont val="Tahoma"/>
            <family val="2"/>
          </rPr>
          <t xml:space="preserve">
</t>
        </r>
        <r>
          <rPr>
            <sz val="9"/>
            <color indexed="81"/>
            <rFont val="Tahoma"/>
            <family val="2"/>
          </rPr>
          <t>Este dato aparecerá  luego de que en la atención Registrada en el</t>
        </r>
        <r>
          <rPr>
            <b/>
            <sz val="9"/>
            <color indexed="81"/>
            <rFont val="Tahoma"/>
            <family val="2"/>
          </rPr>
          <t xml:space="preserve"> Módulo Box - Pacientes Citados </t>
        </r>
        <r>
          <rPr>
            <sz val="9"/>
            <color indexed="81"/>
            <rFont val="Tahoma"/>
            <family val="2"/>
          </rPr>
          <t>ó Registrada</t>
        </r>
        <r>
          <rPr>
            <b/>
            <sz val="9"/>
            <color indexed="81"/>
            <rFont val="Tahoma"/>
            <family val="2"/>
          </rPr>
          <t xml:space="preserve"> </t>
        </r>
        <r>
          <rPr>
            <sz val="9"/>
            <color indexed="81"/>
            <rFont val="Tahoma"/>
            <family val="2"/>
          </rPr>
          <t>en el</t>
        </r>
        <r>
          <rPr>
            <b/>
            <sz val="9"/>
            <color indexed="81"/>
            <rFont val="Tahoma"/>
            <family val="2"/>
          </rPr>
          <t xml:space="preserve"> Módulo Box - Agregar Documentos a una Atención.
</t>
        </r>
        <r>
          <rPr>
            <sz val="9"/>
            <color indexed="81"/>
            <rFont val="Tahoma"/>
            <family val="2"/>
          </rPr>
          <t>En el Formulario Control de Salud Mental en el Campo</t>
        </r>
        <r>
          <rPr>
            <b/>
            <sz val="9"/>
            <color indexed="81"/>
            <rFont val="Tahoma"/>
            <family val="2"/>
          </rPr>
          <t xml:space="preserve"> Otras (Trastornos no incluidos en esta sección), </t>
        </r>
        <r>
          <rPr>
            <sz val="9"/>
            <color indexed="81"/>
            <rFont val="Tahoma"/>
            <family val="2"/>
          </rPr>
          <t xml:space="preserve">tenga el Valor </t>
        </r>
        <r>
          <rPr>
            <b/>
            <sz val="9"/>
            <color indexed="81"/>
            <rFont val="Tahoma"/>
            <family val="2"/>
          </rPr>
          <t xml:space="preserve">Si </t>
        </r>
        <r>
          <rPr>
            <sz val="9"/>
            <color indexed="81"/>
            <rFont val="Tahoma"/>
            <family val="2"/>
          </rPr>
          <t>y que el Campo Estado los Valores sean:</t>
        </r>
        <r>
          <rPr>
            <b/>
            <sz val="9"/>
            <color indexed="81"/>
            <rFont val="Tahoma"/>
            <family val="2"/>
          </rPr>
          <t xml:space="preserve"> Ingreso o Seguimiento. 
</t>
        </r>
        <r>
          <rPr>
            <sz val="9"/>
            <color indexed="81"/>
            <rFont val="Tahoma"/>
            <family val="2"/>
          </rPr>
          <t>Y registrar en el Campo</t>
        </r>
        <r>
          <rPr>
            <b/>
            <sz val="9"/>
            <color indexed="81"/>
            <rFont val="Tahoma"/>
            <family val="2"/>
          </rPr>
          <t xml:space="preserve"> Fecha Próximo Control </t>
        </r>
        <r>
          <rPr>
            <sz val="9"/>
            <color indexed="81"/>
            <rFont val="Tahoma"/>
            <family val="2"/>
          </rPr>
          <t xml:space="preserve">una fecha aproximada de su control.
</t>
        </r>
        <r>
          <rPr>
            <b/>
            <sz val="9"/>
            <color indexed="81"/>
            <rFont val="Tahoma"/>
            <family val="2"/>
          </rPr>
          <t xml:space="preserve">
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58" authorId="4" shapeId="0" xr:uid="{00000000-0006-0000-0500-00002B000000}">
      <text>
        <r>
          <rPr>
            <sz val="9"/>
            <color indexed="81"/>
            <rFont val="Tahoma"/>
            <family val="2"/>
          </rPr>
          <t xml:space="preserve">
Se considerara como </t>
        </r>
        <r>
          <rPr>
            <b/>
            <sz val="9"/>
            <color indexed="81"/>
            <rFont val="Tahoma"/>
            <family val="2"/>
          </rPr>
          <t xml:space="preserve">Números de Personas en Control </t>
        </r>
        <r>
          <rPr>
            <sz val="9"/>
            <color indexed="81"/>
            <rFont val="Tahoma"/>
            <family val="2"/>
          </rPr>
          <t xml:space="preserve">a aquellos que cumplan con alguna de estas condiciones:
Este dato aparecerá  luego de que en la atención 
</t>
        </r>
        <r>
          <rPr>
            <b/>
            <sz val="9"/>
            <color indexed="81"/>
            <rFont val="Tahoma"/>
            <family val="2"/>
          </rPr>
          <t xml:space="preserve">Registrada en el Módulo Box - Pacientes Citados ó Registrada en el Módulo Box - Agregar Documentos a una Atención
</t>
        </r>
        <r>
          <rPr>
            <sz val="9"/>
            <color indexed="81"/>
            <rFont val="Tahoma"/>
            <family val="2"/>
          </rPr>
          <t xml:space="preserve">En el </t>
        </r>
        <r>
          <rPr>
            <b/>
            <sz val="9"/>
            <color indexed="81"/>
            <rFont val="Tahoma"/>
            <family val="2"/>
          </rPr>
          <t>Formulario Control de Salud Mental</t>
        </r>
        <r>
          <rPr>
            <sz val="9"/>
            <color indexed="81"/>
            <rFont val="Tahoma"/>
            <family val="2"/>
          </rPr>
          <t xml:space="preserve"> en la sección</t>
        </r>
        <r>
          <rPr>
            <b/>
            <sz val="9"/>
            <color indexed="81"/>
            <rFont val="Tahoma"/>
            <family val="2"/>
          </rPr>
          <t xml:space="preserve"> "Programa de Rehabilitación Tipo I"</t>
        </r>
        <r>
          <rPr>
            <sz val="9"/>
            <color indexed="81"/>
            <rFont val="Tahoma"/>
            <family val="2"/>
          </rPr>
          <t xml:space="preserve"> en el campo </t>
        </r>
        <r>
          <rPr>
            <b/>
            <sz val="9"/>
            <color indexed="81"/>
            <rFont val="Tahoma"/>
            <family val="2"/>
          </rPr>
          <t>Estado</t>
        </r>
        <r>
          <rPr>
            <sz val="9"/>
            <color indexed="81"/>
            <rFont val="Tahoma"/>
            <family val="2"/>
          </rPr>
          <t xml:space="preserve"> los valores sean:</t>
        </r>
        <r>
          <rPr>
            <b/>
            <sz val="9"/>
            <color indexed="81"/>
            <rFont val="Tahoma"/>
            <family val="2"/>
          </rPr>
          <t xml:space="preserve"> Ingreso o Seguimiento. 
</t>
        </r>
        <r>
          <rPr>
            <sz val="9"/>
            <color indexed="81"/>
            <rFont val="Tahoma"/>
            <family val="2"/>
          </rPr>
          <t xml:space="preserve">Y registrar en el Campo </t>
        </r>
        <r>
          <rPr>
            <b/>
            <sz val="9"/>
            <color indexed="81"/>
            <rFont val="Tahoma"/>
            <family val="2"/>
          </rPr>
          <t>Fecha Próximo Control</t>
        </r>
        <r>
          <rPr>
            <sz val="9"/>
            <color indexed="81"/>
            <rFont val="Tahoma"/>
            <family val="2"/>
          </rPr>
          <t xml:space="preserve"> una fecha aproximada de su control.</t>
        </r>
        <r>
          <rPr>
            <sz val="9"/>
            <color indexed="81"/>
            <rFont val="Tahoma"/>
            <family val="2"/>
          </rPr>
          <t xml:space="preserve">
</t>
        </r>
        <r>
          <rPr>
            <b/>
            <sz val="9"/>
            <color indexed="81"/>
            <rFont val="Tahoma"/>
            <family val="2"/>
          </rPr>
          <t xml:space="preserve">
Ref. Manual DEIS:</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59" authorId="4" shapeId="0" xr:uid="{00000000-0006-0000-0500-00002C000000}">
      <text>
        <r>
          <rPr>
            <sz val="9"/>
            <color indexed="81"/>
            <rFont val="Tahoma"/>
            <family val="2"/>
          </rPr>
          <t xml:space="preserve">Se considerara como Números de </t>
        </r>
        <r>
          <rPr>
            <b/>
            <sz val="9"/>
            <color indexed="81"/>
            <rFont val="Tahoma"/>
            <family val="2"/>
          </rPr>
          <t>Personas en Control</t>
        </r>
        <r>
          <rPr>
            <sz val="9"/>
            <color indexed="81"/>
            <rFont val="Tahoma"/>
            <family val="2"/>
          </rPr>
          <t xml:space="preserve"> a aquellos que cumplan con alguna de estas condiciones:
Este dato aparecerá  luego de que en la atención 
</t>
        </r>
        <r>
          <rPr>
            <b/>
            <sz val="9"/>
            <color indexed="81"/>
            <rFont val="Tahoma"/>
            <family val="2"/>
          </rPr>
          <t xml:space="preserve">
Registrada en el Módulo Box - Pacientes Citados ó Registrada en el Módulo Box - Agregar Documentos a una Atención</t>
        </r>
        <r>
          <rPr>
            <sz val="9"/>
            <color indexed="81"/>
            <rFont val="Tahoma"/>
            <family val="2"/>
          </rPr>
          <t xml:space="preserve">
En el</t>
        </r>
        <r>
          <rPr>
            <b/>
            <sz val="9"/>
            <color indexed="81"/>
            <rFont val="Tahoma"/>
            <family val="2"/>
          </rPr>
          <t xml:space="preserve"> Formulario Control de Salud Mental</t>
        </r>
        <r>
          <rPr>
            <sz val="9"/>
            <color indexed="81"/>
            <rFont val="Tahoma"/>
            <family val="2"/>
          </rPr>
          <t xml:space="preserve"> en la sección </t>
        </r>
        <r>
          <rPr>
            <b/>
            <sz val="9"/>
            <color indexed="81"/>
            <rFont val="Tahoma"/>
            <family val="2"/>
          </rPr>
          <t xml:space="preserve">"Programa de Rehabilitación Tipo II" </t>
        </r>
        <r>
          <rPr>
            <sz val="9"/>
            <color indexed="81"/>
            <rFont val="Tahoma"/>
            <family val="2"/>
          </rPr>
          <t xml:space="preserve"> en el campo estado los valores sean: </t>
        </r>
        <r>
          <rPr>
            <b/>
            <sz val="9"/>
            <color indexed="81"/>
            <rFont val="Tahoma"/>
            <family val="2"/>
          </rPr>
          <t xml:space="preserve">Ingreso o Seguimiento. </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t>
        </r>
        <r>
          <rPr>
            <sz val="9"/>
            <color indexed="81"/>
            <rFont val="Tahoma"/>
            <family val="2"/>
          </rPr>
          <t xml:space="preserve">
</t>
        </r>
        <r>
          <rPr>
            <b/>
            <sz val="9"/>
            <color indexed="81"/>
            <rFont val="Tahoma"/>
            <family val="2"/>
          </rPr>
          <t xml:space="preserve">
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A64" authorId="5" shapeId="0" xr:uid="{00000000-0006-0000-0500-00002D000000}">
      <text>
        <r>
          <rPr>
            <sz val="9"/>
            <color indexed="81"/>
            <rFont val="Tahoma"/>
            <family val="2"/>
          </rPr>
          <t xml:space="preserve">Se considerara como Números de Personas en Control a aquellos que cumplan con alguna de estas condiciones:
Este dato aparecerá  luego de que en la atención 
</t>
        </r>
        <r>
          <rPr>
            <b/>
            <sz val="9"/>
            <color indexed="81"/>
            <rFont val="Tahoma"/>
            <family val="2"/>
          </rPr>
          <t>Registrada en el Módulo Box - Pacientes Citados</t>
        </r>
        <r>
          <rPr>
            <sz val="9"/>
            <color indexed="81"/>
            <rFont val="Tahoma"/>
            <family val="2"/>
          </rPr>
          <t xml:space="preserve"> ó</t>
        </r>
        <r>
          <rPr>
            <b/>
            <sz val="9"/>
            <color indexed="81"/>
            <rFont val="Tahoma"/>
            <family val="2"/>
          </rPr>
          <t xml:space="preserve"> Registrada en el Módulo Box - Agregar Documentos a una Atención
</t>
        </r>
        <r>
          <rPr>
            <sz val="9"/>
            <color indexed="81"/>
            <rFont val="Tahoma"/>
            <family val="2"/>
          </rPr>
          <t xml:space="preserve">
En el Formulario Control de Salud Mental en la sección</t>
        </r>
        <r>
          <rPr>
            <b/>
            <sz val="9"/>
            <color indexed="81"/>
            <rFont val="Tahoma"/>
            <family val="2"/>
          </rPr>
          <t xml:space="preserve"> "Programa Acompañamiento Psicosocial"</t>
        </r>
        <r>
          <rPr>
            <sz val="9"/>
            <color indexed="81"/>
            <rFont val="Tahoma"/>
            <family val="2"/>
          </rPr>
          <t xml:space="preserve"> en el campo</t>
        </r>
        <r>
          <rPr>
            <b/>
            <sz val="9"/>
            <color indexed="81"/>
            <rFont val="Tahoma"/>
            <family val="2"/>
          </rPr>
          <t xml:space="preserve"> Programa Acompañamiento Psicosocial </t>
        </r>
        <r>
          <rPr>
            <sz val="9"/>
            <color indexed="81"/>
            <rFont val="Tahoma"/>
            <family val="2"/>
          </rPr>
          <t xml:space="preserve">tenga registrado el valor </t>
        </r>
        <r>
          <rPr>
            <b/>
            <sz val="9"/>
            <color indexed="81"/>
            <rFont val="Tahoma"/>
            <family val="2"/>
          </rPr>
          <t>SI y</t>
        </r>
        <r>
          <rPr>
            <sz val="9"/>
            <color indexed="81"/>
            <rFont val="Tahoma"/>
            <family val="2"/>
          </rPr>
          <t xml:space="preserve"> ademas en el campo</t>
        </r>
        <r>
          <rPr>
            <b/>
            <sz val="9"/>
            <color indexed="81"/>
            <rFont val="Tahoma"/>
            <family val="2"/>
          </rPr>
          <t xml:space="preserve"> Estado</t>
        </r>
        <r>
          <rPr>
            <sz val="9"/>
            <color indexed="81"/>
            <rFont val="Tahoma"/>
            <family val="2"/>
          </rPr>
          <t xml:space="preserve"> los valores sean</t>
        </r>
        <r>
          <rPr>
            <b/>
            <sz val="9"/>
            <color indexed="81"/>
            <rFont val="Tahoma"/>
            <family val="2"/>
          </rPr>
          <t xml:space="preserve"> Ingreso o Seguimiento. </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t>
        </r>
        <r>
          <rPr>
            <b/>
            <sz val="9"/>
            <color indexed="81"/>
            <rFont val="Tahoma"/>
            <family val="2"/>
          </rPr>
          <t xml:space="preserve">Ref. Manual DEIS Serie P :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AN66" authorId="0" shapeId="0" xr:uid="{00000000-0006-0000-0500-00002E000000}">
      <text>
        <r>
          <rPr>
            <sz val="9"/>
            <color indexed="81"/>
            <rFont val="Tahoma"/>
            <family val="2"/>
          </rPr>
          <t>Este dato se contabilizará al seleccionarr en la opcion</t>
        </r>
        <r>
          <rPr>
            <b/>
            <sz val="9"/>
            <color indexed="81"/>
            <rFont val="Tahoma"/>
            <family val="2"/>
          </rPr>
          <t xml:space="preserve"> "Ciclo Vital"</t>
        </r>
        <r>
          <rPr>
            <sz val="9"/>
            <color indexed="81"/>
            <rFont val="Tahoma"/>
            <family val="2"/>
          </rPr>
          <t xml:space="preserve"> que se encuentra en la Anamnesis de la Ficha Clínica Electrónica en RAYEN las siguientes opciones:
</t>
        </r>
        <r>
          <rPr>
            <b/>
            <sz val="9"/>
            <color indexed="81"/>
            <rFont val="Tahoma"/>
            <family val="2"/>
          </rPr>
          <t>Embarazada</t>
        </r>
        <r>
          <rPr>
            <sz val="9"/>
            <color indexed="81"/>
            <rFont val="Tahoma"/>
            <family val="2"/>
          </rPr>
          <t xml:space="preserve">
      ó
</t>
        </r>
        <r>
          <rPr>
            <b/>
            <sz val="9"/>
            <color indexed="81"/>
            <rFont val="Tahoma"/>
            <family val="2"/>
          </rPr>
          <t>Embarazada Primigesta</t>
        </r>
      </text>
    </comment>
    <comment ref="AO66" authorId="0" shapeId="0" xr:uid="{00000000-0006-0000-0500-00002F000000}">
      <text>
        <r>
          <rPr>
            <sz val="9"/>
            <color indexed="81"/>
            <rFont val="Tahoma"/>
            <family val="2"/>
          </rPr>
          <t xml:space="preserve">
Este dato aparecerá  luego de que en la atención 
1.- Registrada en el </t>
        </r>
        <r>
          <rPr>
            <b/>
            <sz val="9"/>
            <color indexed="81"/>
            <rFont val="Tahoma"/>
            <family val="2"/>
          </rPr>
          <t xml:space="preserve">Módulo Box - Pacientes Citados </t>
        </r>
        <r>
          <rPr>
            <sz val="9"/>
            <color indexed="81"/>
            <rFont val="Tahoma"/>
            <family val="2"/>
          </rPr>
          <t xml:space="preserve">
2.- ó Registrada en el </t>
        </r>
        <r>
          <rPr>
            <b/>
            <sz val="9"/>
            <color indexed="81"/>
            <rFont val="Tahoma"/>
            <family val="2"/>
          </rPr>
          <t>Módulo Box - Agregar Documentos a una Atención</t>
        </r>
        <r>
          <rPr>
            <sz val="9"/>
            <color indexed="81"/>
            <rFont val="Tahoma"/>
            <family val="2"/>
          </rPr>
          <t xml:space="preserve">
Se complete en el formulario </t>
        </r>
        <r>
          <rPr>
            <b/>
            <sz val="9"/>
            <color indexed="81"/>
            <rFont val="Tahoma"/>
            <family val="2"/>
          </rPr>
          <t>"Control de Salud Mental"</t>
        </r>
        <r>
          <rPr>
            <sz val="9"/>
            <color indexed="81"/>
            <rFont val="Tahoma"/>
            <family val="2"/>
          </rPr>
          <t xml:space="preserve"> el campo </t>
        </r>
        <r>
          <rPr>
            <b/>
            <sz val="9"/>
            <color indexed="81"/>
            <rFont val="Tahoma"/>
            <family val="2"/>
          </rPr>
          <t>¿Usted es Madre de Hijo Menor de 5 años?</t>
        </r>
        <r>
          <rPr>
            <sz val="9"/>
            <color indexed="81"/>
            <rFont val="Tahoma"/>
            <family val="2"/>
          </rPr>
          <t xml:space="preserve"> Y tenga valor </t>
        </r>
        <r>
          <rPr>
            <b/>
            <sz val="9"/>
            <color indexed="81"/>
            <rFont val="Tahoma"/>
            <family val="2"/>
          </rPr>
          <t>"Si"</t>
        </r>
      </text>
    </comment>
    <comment ref="AP66" authorId="0" shapeId="0" xr:uid="{00000000-0006-0000-0500-000030000000}">
      <text>
        <r>
          <rPr>
            <sz val="9"/>
            <color indexed="81"/>
            <rFont val="Tahoma"/>
            <family val="2"/>
          </rPr>
          <t xml:space="preserve">Este dato aparecerá luego que en el </t>
        </r>
        <r>
          <rPr>
            <b/>
            <sz val="9"/>
            <color indexed="81"/>
            <rFont val="Tahoma"/>
            <family val="2"/>
          </rPr>
          <t>Módulo Admisión</t>
        </r>
        <r>
          <rPr>
            <sz val="9"/>
            <color indexed="81"/>
            <rFont val="Tahoma"/>
            <family val="2"/>
          </rPr>
          <t xml:space="preserve">, El paciente indique un </t>
        </r>
        <r>
          <rPr>
            <b/>
            <sz val="9"/>
            <color indexed="81"/>
            <rFont val="Tahoma"/>
            <family val="2"/>
          </rPr>
          <t>"Pueblo Originarío"</t>
        </r>
        <r>
          <rPr>
            <sz val="9"/>
            <color indexed="81"/>
            <rFont val="Tahoma"/>
            <family val="2"/>
          </rPr>
          <t xml:space="preserve">
en Establecimientos de Nivel Secundario o de Especialidad</t>
        </r>
      </text>
    </comment>
    <comment ref="AR66" authorId="0" shapeId="0" xr:uid="{00000000-0006-0000-0500-000031000000}">
      <text>
        <r>
          <rPr>
            <sz val="9"/>
            <color indexed="81"/>
            <rFont val="Tahoma"/>
            <family val="2"/>
          </rPr>
          <t>Este dato aparecerá si el paciente tiene selecionada la Alerta Administrativa MIGRANTE, regsitrada en el Módulo Admisión o en Box Pacientes Citados enla atención actual y además  sea registrada en Establecimientos de Nivel Secundario o de Especialidad</t>
        </r>
      </text>
    </comment>
    <comment ref="AT66" authorId="3" shapeId="0" xr:uid="{00000000-0006-0000-0500-000032000000}">
      <text>
        <r>
          <rPr>
            <sz val="9"/>
            <color indexed="81"/>
            <rFont val="Tahoma"/>
            <family val="2"/>
          </rPr>
          <t xml:space="preserve">Se contabilizara a los paceintes que al </t>
        </r>
        <r>
          <rPr>
            <b/>
            <sz val="9"/>
            <color indexed="81"/>
            <rFont val="Tahoma"/>
            <family val="2"/>
          </rPr>
          <t>Ingreso o Seguimineto</t>
        </r>
        <r>
          <rPr>
            <sz val="9"/>
            <color indexed="81"/>
            <rFont val="Tahoma"/>
            <family val="2"/>
          </rPr>
          <t xml:space="preserve"> tengan su Alerta Administrativa </t>
        </r>
        <r>
          <rPr>
            <b/>
            <sz val="9"/>
            <color indexed="81"/>
            <rFont val="Tahoma"/>
            <family val="2"/>
          </rPr>
          <t>"SENAME"</t>
        </r>
        <r>
          <rPr>
            <sz val="9"/>
            <color indexed="81"/>
            <rFont val="Tahoma"/>
            <family val="2"/>
          </rPr>
          <t xml:space="preserve"> selecionada en el </t>
        </r>
        <r>
          <rPr>
            <b/>
            <sz val="9"/>
            <color indexed="81"/>
            <rFont val="Tahoma"/>
            <family val="2"/>
          </rPr>
          <t>Módulo Admisión previo a una atención</t>
        </r>
        <r>
          <rPr>
            <sz val="9"/>
            <color indexed="81"/>
            <rFont val="Tahoma"/>
            <family val="2"/>
          </rPr>
          <t xml:space="preserve"> o puede ser incoporada en la </t>
        </r>
        <r>
          <rPr>
            <b/>
            <sz val="9"/>
            <color indexed="81"/>
            <rFont val="Tahoma"/>
            <family val="2"/>
          </rPr>
          <t>Atención Actual en Módulo Box - Paciente Citados</t>
        </r>
        <r>
          <rPr>
            <sz val="9"/>
            <color indexed="81"/>
            <rFont val="Tahoma"/>
            <family val="2"/>
          </rPr>
          <t xml:space="preserve"> en </t>
        </r>
        <r>
          <rPr>
            <b/>
            <sz val="9"/>
            <color indexed="81"/>
            <rFont val="Tahoma"/>
            <family val="2"/>
          </rPr>
          <t>Antecedentes del Usuario APS</t>
        </r>
        <r>
          <rPr>
            <sz val="9"/>
            <color indexed="81"/>
            <rFont val="Tahoma"/>
            <family val="2"/>
          </rPr>
          <t xml:space="preserve"> en la pestaña</t>
        </r>
        <r>
          <rPr>
            <b/>
            <sz val="9"/>
            <color indexed="81"/>
            <rFont val="Tahoma"/>
            <family val="2"/>
          </rPr>
          <t xml:space="preserve"> Identificación - Alertas Adm. en Establecimientos de Nivel Secundario o de Especialidad</t>
        </r>
        <r>
          <rPr>
            <sz val="9"/>
            <color indexed="81"/>
            <rFont val="Tahoma"/>
            <family val="2"/>
          </rPr>
          <t xml:space="preserve">
</t>
        </r>
      </text>
    </comment>
    <comment ref="AU66" authorId="2" shapeId="0" xr:uid="{00000000-0006-0000-0500-000033000000}">
      <text>
        <r>
          <rPr>
            <b/>
            <sz val="9"/>
            <color indexed="81"/>
            <rFont val="Tahoma"/>
            <family val="2"/>
          </rPr>
          <t xml:space="preserve">
</t>
        </r>
        <r>
          <rPr>
            <sz val="9"/>
            <color indexed="81"/>
            <rFont val="Tahoma"/>
            <family val="2"/>
          </rPr>
          <t>Este dato aparecerá  luego de que la atención registrada en</t>
        </r>
        <r>
          <rPr>
            <b/>
            <sz val="9"/>
            <color indexed="81"/>
            <rFont val="Tahoma"/>
            <family val="2"/>
          </rPr>
          <t xml:space="preserve"> Módulo de Box/Pacientes citados, o en Atención/Registro Atención Individual, </t>
        </r>
        <r>
          <rPr>
            <sz val="9"/>
            <color indexed="81"/>
            <rFont val="Tahoma"/>
            <family val="2"/>
          </rPr>
          <t>se registre</t>
        </r>
        <r>
          <rPr>
            <b/>
            <sz val="9"/>
            <color indexed="81"/>
            <rFont val="Tahoma"/>
            <family val="2"/>
          </rPr>
          <t xml:space="preserve"> la actividad: 
- Plan Cuidado Integral Elaborado
Y 
Además, se cumpla con el registro solicitado por cada Item de la seccion ( Registro de Formulario Clinico + Condicion)</t>
        </r>
      </text>
    </comment>
    <comment ref="A69" authorId="3" shapeId="0" xr:uid="{00000000-0006-0000-0500-000034000000}">
      <text>
        <r>
          <rPr>
            <sz val="9"/>
            <color indexed="81"/>
            <rFont val="Tahoma"/>
            <family val="2"/>
          </rPr>
          <t>Se considerara como Poblacion Bajo Control a aquellos que cumplan con alguna de las condiciones descritas en Factores de Riesgo y condicionantes de la salud mental o Diagnosticos de trastornos mentales en Establecimientos de Nivel Secundario o de Especialidades, Ademas Cumpla con las condiciones comentadas en cada Factor y Diagnostico.
En caso que un paciente se encuentre en una o más  condiciones se contabilizara un sólo paciente.
Ref. Manual DEIS Serie P: Corresponde a las personas que están en control con médico o psicólogo, (terapeuta ocupacional, asistente social, enfermera u otro profesional capacitado), por factores de riesgo y
condicionantes de salud mental y/o por diagnósticos de trastornos mentales.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71" authorId="4" shapeId="0" xr:uid="{00000000-0006-0000-0500-000035000000}">
      <text>
        <r>
          <rPr>
            <sz val="9"/>
            <color indexed="81"/>
            <rFont val="Tahoma"/>
            <family val="2"/>
          </rPr>
          <t>Se considerara como Poblacion Bajo Control a aquellos que cumplan con alguna de estas condiciones:
Este dato aparecerá  luego de que en la atención registrada en el</t>
        </r>
        <r>
          <rPr>
            <b/>
            <sz val="9"/>
            <color indexed="81"/>
            <rFont val="Tahoma"/>
            <family val="2"/>
          </rPr>
          <t xml:space="preserve"> Módulo Box - Pacientes Citados</t>
        </r>
        <r>
          <rPr>
            <sz val="9"/>
            <color indexed="81"/>
            <rFont val="Tahoma"/>
            <family val="2"/>
          </rPr>
          <t xml:space="preserve"> ó </t>
        </r>
        <r>
          <rPr>
            <b/>
            <sz val="9"/>
            <color indexed="81"/>
            <rFont val="Tahoma"/>
            <family val="2"/>
          </rPr>
          <t xml:space="preserve">registrada en el Módulo Box - Agregar Documentos a una Atención </t>
        </r>
        <r>
          <rPr>
            <sz val="9"/>
            <color indexed="81"/>
            <rFont val="Tahoma"/>
            <family val="2"/>
          </rPr>
          <t>en</t>
        </r>
        <r>
          <rPr>
            <b/>
            <sz val="9"/>
            <color indexed="81"/>
            <rFont val="Tahoma"/>
            <family val="2"/>
          </rPr>
          <t xml:space="preserve"> Establecimientos de Nivel Secundario o de Especialidad</t>
        </r>
        <r>
          <rPr>
            <sz val="9"/>
            <color indexed="81"/>
            <rFont val="Tahoma"/>
            <family val="2"/>
          </rPr>
          <t xml:space="preserve">
Complentado el</t>
        </r>
        <r>
          <rPr>
            <b/>
            <sz val="9"/>
            <color indexed="81"/>
            <rFont val="Tahoma"/>
            <family val="2"/>
          </rPr>
          <t xml:space="preserve"> Formulario Control de Salud Mental</t>
        </r>
        <r>
          <rPr>
            <sz val="9"/>
            <color indexed="81"/>
            <rFont val="Tahoma"/>
            <family val="2"/>
          </rPr>
          <t xml:space="preserve"> en el Campo </t>
        </r>
        <r>
          <rPr>
            <b/>
            <sz val="9"/>
            <color indexed="81"/>
            <rFont val="Tahoma"/>
            <family val="2"/>
          </rPr>
          <t>Es Victima de Violencia de genero</t>
        </r>
        <r>
          <rPr>
            <sz val="9"/>
            <color indexed="81"/>
            <rFont val="Tahoma"/>
            <family val="2"/>
          </rPr>
          <t xml:space="preserve"> tenga el Valor</t>
        </r>
        <r>
          <rPr>
            <b/>
            <sz val="9"/>
            <color indexed="81"/>
            <rFont val="Tahoma"/>
            <family val="2"/>
          </rPr>
          <t xml:space="preserve"> SI </t>
        </r>
        <r>
          <rPr>
            <sz val="9"/>
            <color indexed="81"/>
            <rFont val="Tahoma"/>
            <family val="2"/>
          </rPr>
          <t xml:space="preserve">y queen el Campo </t>
        </r>
        <r>
          <rPr>
            <b/>
            <sz val="9"/>
            <color indexed="81"/>
            <rFont val="Tahoma"/>
            <family val="2"/>
          </rPr>
          <t>Estados</t>
        </r>
        <r>
          <rPr>
            <sz val="9"/>
            <color indexed="81"/>
            <rFont val="Tahoma"/>
            <family val="2"/>
          </rPr>
          <t xml:space="preserve"> tenga inresado los </t>
        </r>
        <r>
          <rPr>
            <b/>
            <sz val="9"/>
            <color indexed="81"/>
            <rFont val="Tahoma"/>
            <family val="2"/>
          </rPr>
          <t>Valores Ingreso</t>
        </r>
        <r>
          <rPr>
            <sz val="9"/>
            <color indexed="81"/>
            <rFont val="Tahoma"/>
            <family val="2"/>
          </rPr>
          <t>,</t>
        </r>
        <r>
          <rPr>
            <b/>
            <sz val="9"/>
            <color indexed="81"/>
            <rFont val="Tahoma"/>
            <family val="2"/>
          </rPr>
          <t xml:space="preserve"> Seguimiento o Reingreso.
</t>
        </r>
        <r>
          <rPr>
            <sz val="9"/>
            <color indexed="81"/>
            <rFont val="Tahoma"/>
            <family val="2"/>
          </rPr>
          <t xml:space="preserve">
Y Ademas registrar en el Campo</t>
        </r>
        <r>
          <rPr>
            <b/>
            <sz val="9"/>
            <color indexed="81"/>
            <rFont val="Tahoma"/>
            <family val="2"/>
          </rPr>
          <t xml:space="preserve"> Fecha Próximo Control </t>
        </r>
        <r>
          <rPr>
            <sz val="9"/>
            <color indexed="81"/>
            <rFont val="Tahoma"/>
            <family val="2"/>
          </rPr>
          <t xml:space="preserve">una fecha aproximada de su control.
Ademas tener en el Semestre registrada la actividad </t>
        </r>
        <r>
          <rPr>
            <b/>
            <sz val="9"/>
            <color indexed="81"/>
            <rFont val="Tahoma"/>
            <family val="2"/>
          </rPr>
          <t xml:space="preserve">Control de Salud Mental (Nivel Secundario o de especialidades)
</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72" authorId="4" shapeId="0" xr:uid="{00000000-0006-0000-0500-000036000000}">
      <text>
        <r>
          <rPr>
            <sz val="9"/>
            <color indexed="81"/>
            <rFont val="Tahoma"/>
            <family val="2"/>
          </rPr>
          <t xml:space="preserve">
Se considerara como </t>
        </r>
        <r>
          <rPr>
            <b/>
            <sz val="9"/>
            <color indexed="81"/>
            <rFont val="Tahoma"/>
            <family val="2"/>
          </rPr>
          <t xml:space="preserve">Poblacion Bajo Control </t>
        </r>
        <r>
          <rPr>
            <sz val="9"/>
            <color indexed="81"/>
            <rFont val="Tahoma"/>
            <family val="2"/>
          </rPr>
          <t>a aquellos que cumplan con alguna de estas condiciones:
Este dato aparecerá  luego de que en la atención Registrada en el</t>
        </r>
        <r>
          <rPr>
            <b/>
            <sz val="9"/>
            <color indexed="81"/>
            <rFont val="Tahoma"/>
            <family val="2"/>
          </rPr>
          <t xml:space="preserve"> Módulo Box - Pacientes Citados</t>
        </r>
        <r>
          <rPr>
            <sz val="9"/>
            <color indexed="81"/>
            <rFont val="Tahoma"/>
            <family val="2"/>
          </rPr>
          <t xml:space="preserve">  ó </t>
        </r>
        <r>
          <rPr>
            <b/>
            <sz val="9"/>
            <color indexed="81"/>
            <rFont val="Tahoma"/>
            <family val="2"/>
          </rPr>
          <t xml:space="preserve">Registrada en el Módulo Box - Agregar Documentos a una Atención, en Establecimientos de Nivel Secundario o de Especialidad
</t>
        </r>
        <r>
          <rPr>
            <sz val="9"/>
            <color indexed="81"/>
            <rFont val="Tahoma"/>
            <family val="2"/>
          </rPr>
          <t xml:space="preserve">
Completando el </t>
        </r>
        <r>
          <rPr>
            <b/>
            <sz val="9"/>
            <color indexed="81"/>
            <rFont val="Tahoma"/>
            <family val="2"/>
          </rPr>
          <t>Formulario Control de Salud Mental</t>
        </r>
        <r>
          <rPr>
            <sz val="9"/>
            <color indexed="81"/>
            <rFont val="Tahoma"/>
            <family val="2"/>
          </rPr>
          <t xml:space="preserve"> en el Campo </t>
        </r>
        <r>
          <rPr>
            <b/>
            <sz val="9"/>
            <color indexed="81"/>
            <rFont val="Tahoma"/>
            <family val="2"/>
          </rPr>
          <t>Es Agresor de Violencia de genero</t>
        </r>
        <r>
          <rPr>
            <sz val="9"/>
            <color indexed="81"/>
            <rFont val="Tahoma"/>
            <family val="2"/>
          </rPr>
          <t xml:space="preserve"> tenga el Valor </t>
        </r>
        <r>
          <rPr>
            <b/>
            <sz val="9"/>
            <color indexed="81"/>
            <rFont val="Tahoma"/>
            <family val="2"/>
          </rPr>
          <t>SI</t>
        </r>
        <r>
          <rPr>
            <sz val="9"/>
            <color indexed="81"/>
            <rFont val="Tahoma"/>
            <family val="2"/>
          </rPr>
          <t xml:space="preserve"> y en el Campo</t>
        </r>
        <r>
          <rPr>
            <b/>
            <sz val="9"/>
            <color indexed="81"/>
            <rFont val="Tahoma"/>
            <family val="2"/>
          </rPr>
          <t xml:space="preserve"> Estados</t>
        </r>
        <r>
          <rPr>
            <sz val="9"/>
            <color indexed="81"/>
            <rFont val="Tahoma"/>
            <family val="2"/>
          </rPr>
          <t xml:space="preserve"> tenga los Valores </t>
        </r>
        <r>
          <rPr>
            <b/>
            <sz val="9"/>
            <color indexed="81"/>
            <rFont val="Tahoma"/>
            <family val="2"/>
          </rPr>
          <t>Ingreso, Reingreso o Seguimiento</t>
        </r>
        <r>
          <rPr>
            <sz val="9"/>
            <color indexed="81"/>
            <rFont val="Tahoma"/>
            <family val="2"/>
          </rPr>
          <t xml:space="preserve">
y ademas registrar en el Campo</t>
        </r>
        <r>
          <rPr>
            <b/>
            <sz val="9"/>
            <color indexed="81"/>
            <rFont val="Tahoma"/>
            <family val="2"/>
          </rPr>
          <t xml:space="preserve"> Fecha Próximo Control</t>
        </r>
        <r>
          <rPr>
            <sz val="9"/>
            <color indexed="81"/>
            <rFont val="Tahoma"/>
            <family val="2"/>
          </rPr>
          <t xml:space="preserve"> 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73" authorId="4" shapeId="0" xr:uid="{00000000-0006-0000-0500-000037000000}">
      <text>
        <r>
          <rPr>
            <sz val="9"/>
            <color indexed="81"/>
            <rFont val="Tahoma"/>
            <family val="2"/>
          </rPr>
          <t xml:space="preserve">
Se considerara como</t>
        </r>
        <r>
          <rPr>
            <b/>
            <sz val="9"/>
            <color indexed="81"/>
            <rFont val="Tahoma"/>
            <family val="2"/>
          </rPr>
          <t xml:space="preserve"> Poblacion Bajo Control </t>
        </r>
        <r>
          <rPr>
            <sz val="9"/>
            <color indexed="81"/>
            <rFont val="Tahoma"/>
            <family val="2"/>
          </rPr>
          <t xml:space="preserve">a aquellos que cumplan con alguna de estas condiciones:
Este dato aparecerá  luego de que en la atención </t>
        </r>
        <r>
          <rPr>
            <b/>
            <sz val="9"/>
            <color indexed="81"/>
            <rFont val="Tahoma"/>
            <family val="2"/>
          </rPr>
          <t xml:space="preserve">Registrada en el Módulo Box - Pacientes Citados ó Registrada en el Módulo Box - Agregar Documentos a una Atención, en Establecimientos de Nivel Secundario y o Especiualidad.
</t>
        </r>
        <r>
          <rPr>
            <sz val="9"/>
            <color indexed="81"/>
            <rFont val="Tahoma"/>
            <family val="2"/>
          </rPr>
          <t xml:space="preserve">
Completando el Formulario </t>
        </r>
        <r>
          <rPr>
            <b/>
            <sz val="9"/>
            <color indexed="81"/>
            <rFont val="Tahoma"/>
            <family val="2"/>
          </rPr>
          <t xml:space="preserve">Control de Salud Mental </t>
        </r>
        <r>
          <rPr>
            <sz val="9"/>
            <color indexed="81"/>
            <rFont val="Tahoma"/>
            <family val="2"/>
          </rPr>
          <t xml:space="preserve">en el Campo </t>
        </r>
        <r>
          <rPr>
            <b/>
            <sz val="9"/>
            <color indexed="81"/>
            <rFont val="Tahoma"/>
            <family val="2"/>
          </rPr>
          <t>¿Sufre de Abuso Sexual?</t>
        </r>
        <r>
          <rPr>
            <sz val="9"/>
            <color indexed="81"/>
            <rFont val="Tahoma"/>
            <family val="2"/>
          </rPr>
          <t xml:space="preserve"> tenga el Valor </t>
        </r>
        <r>
          <rPr>
            <b/>
            <sz val="9"/>
            <color indexed="81"/>
            <rFont val="Tahoma"/>
            <family val="2"/>
          </rPr>
          <t xml:space="preserve">SI </t>
        </r>
        <r>
          <rPr>
            <sz val="9"/>
            <color indexed="81"/>
            <rFont val="Tahoma"/>
            <family val="2"/>
          </rPr>
          <t>y en el Campo</t>
        </r>
        <r>
          <rPr>
            <b/>
            <sz val="9"/>
            <color indexed="81"/>
            <rFont val="Tahoma"/>
            <family val="2"/>
          </rPr>
          <t xml:space="preserve"> Estado </t>
        </r>
        <r>
          <rPr>
            <sz val="9"/>
            <color indexed="81"/>
            <rFont val="Tahoma"/>
            <family val="2"/>
          </rPr>
          <t>tenga los</t>
        </r>
        <r>
          <rPr>
            <b/>
            <sz val="9"/>
            <color indexed="81"/>
            <rFont val="Tahoma"/>
            <family val="2"/>
          </rPr>
          <t xml:space="preserve"> Valores Ingreso, Reingreso o Seguimiento.</t>
        </r>
        <r>
          <rPr>
            <sz val="9"/>
            <color indexed="81"/>
            <rFont val="Tahoma"/>
            <family val="2"/>
          </rPr>
          <t xml:space="preserve">
y ademas registrar en el Campo </t>
        </r>
        <r>
          <rPr>
            <b/>
            <sz val="9"/>
            <color indexed="81"/>
            <rFont val="Tahoma"/>
            <family val="2"/>
          </rPr>
          <t xml:space="preserve">Fecha Próximo Control </t>
        </r>
        <r>
          <rPr>
            <sz val="9"/>
            <color indexed="81"/>
            <rFont val="Tahoma"/>
            <family val="2"/>
          </rPr>
          <t xml:space="preserve">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74" authorId="3" shapeId="0" xr:uid="{00000000-0006-0000-0500-000038000000}">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 ó</t>
        </r>
        <r>
          <rPr>
            <b/>
            <sz val="9"/>
            <color indexed="81"/>
            <rFont val="Tahoma"/>
            <family val="2"/>
          </rPr>
          <t xml:space="preserve"> Registrada en el Módulo Box</t>
        </r>
        <r>
          <rPr>
            <sz val="9"/>
            <color indexed="81"/>
            <rFont val="Tahoma"/>
            <family val="2"/>
          </rPr>
          <t xml:space="preserve"> - </t>
        </r>
        <r>
          <rPr>
            <b/>
            <sz val="9"/>
            <color indexed="81"/>
            <rFont val="Tahoma"/>
            <family val="2"/>
          </rPr>
          <t>Agregar Documentos a una Atención</t>
        </r>
        <r>
          <rPr>
            <sz val="9"/>
            <color indexed="81"/>
            <rFont val="Tahoma"/>
            <family val="2"/>
          </rPr>
          <t xml:space="preserve">, en </t>
        </r>
        <r>
          <rPr>
            <b/>
            <sz val="9"/>
            <color indexed="81"/>
            <rFont val="Tahoma"/>
            <family val="2"/>
          </rPr>
          <t>Establecimientos de Nivel Secundario o de Especialidad</t>
        </r>
        <r>
          <rPr>
            <sz val="9"/>
            <color indexed="81"/>
            <rFont val="Tahoma"/>
            <family val="2"/>
          </rPr>
          <t xml:space="preserve">
 y en el   Formulario </t>
        </r>
        <r>
          <rPr>
            <b/>
            <sz val="9"/>
            <color indexed="81"/>
            <rFont val="Tahoma"/>
            <family val="2"/>
          </rPr>
          <t xml:space="preserve">Control  De Salud Mental </t>
        </r>
        <r>
          <rPr>
            <sz val="9"/>
            <color indexed="81"/>
            <rFont val="Tahoma"/>
            <family val="2"/>
          </rPr>
          <t>en la sección</t>
        </r>
        <r>
          <rPr>
            <b/>
            <sz val="9"/>
            <color indexed="81"/>
            <rFont val="Tahoma"/>
            <family val="2"/>
          </rPr>
          <t xml:space="preserve"> Factores de Resgo y Condicionantes de la Salud Mental</t>
        </r>
        <r>
          <rPr>
            <sz val="9"/>
            <color indexed="81"/>
            <rFont val="Tahoma"/>
            <family val="2"/>
          </rPr>
          <t xml:space="preserve">  en el campo</t>
        </r>
        <r>
          <rPr>
            <b/>
            <sz val="9"/>
            <color indexed="81"/>
            <rFont val="Tahoma"/>
            <family val="2"/>
          </rPr>
          <t xml:space="preserve"> Suicidio</t>
        </r>
        <r>
          <rPr>
            <sz val="9"/>
            <color indexed="81"/>
            <rFont val="Tahoma"/>
            <family val="2"/>
          </rPr>
          <t xml:space="preserve"> debe seleccionar el valor</t>
        </r>
        <r>
          <rPr>
            <b/>
            <sz val="9"/>
            <color indexed="81"/>
            <rFont val="Tahoma"/>
            <family val="2"/>
          </rPr>
          <t xml:space="preserve"> "Si"</t>
        </r>
        <r>
          <rPr>
            <sz val="9"/>
            <color indexed="81"/>
            <rFont val="Tahoma"/>
            <family val="2"/>
          </rPr>
          <t>, además en el campo</t>
        </r>
        <r>
          <rPr>
            <b/>
            <sz val="9"/>
            <color indexed="81"/>
            <rFont val="Tahoma"/>
            <family val="2"/>
          </rPr>
          <t xml:space="preserve"> Tipo de Suicidio</t>
        </r>
        <r>
          <rPr>
            <sz val="9"/>
            <color indexed="81"/>
            <rFont val="Tahoma"/>
            <family val="2"/>
          </rPr>
          <t xml:space="preserve"> se debe ingresar </t>
        </r>
        <r>
          <rPr>
            <b/>
            <sz val="9"/>
            <color indexed="81"/>
            <rFont val="Tahoma"/>
            <family val="2"/>
          </rPr>
          <t>Ideación,</t>
        </r>
        <r>
          <rPr>
            <sz val="9"/>
            <color indexed="81"/>
            <rFont val="Tahoma"/>
            <family val="2"/>
          </rPr>
          <t xml:space="preserve"> asi tambien el campo</t>
        </r>
        <r>
          <rPr>
            <b/>
            <sz val="9"/>
            <color indexed="81"/>
            <rFont val="Tahoma"/>
            <family val="2"/>
          </rPr>
          <t xml:space="preserve"> Estado </t>
        </r>
        <r>
          <rPr>
            <sz val="9"/>
            <color indexed="81"/>
            <rFont val="Tahoma"/>
            <family val="2"/>
          </rPr>
          <t xml:space="preserve">debe tener el valor </t>
        </r>
        <r>
          <rPr>
            <b/>
            <sz val="9"/>
            <color indexed="81"/>
            <rFont val="Tahoma"/>
            <family val="2"/>
          </rPr>
          <t>Ingreso, reingreso o Seguimiento</t>
        </r>
        <r>
          <rPr>
            <sz val="9"/>
            <color indexed="81"/>
            <rFont val="Tahoma"/>
            <family val="2"/>
          </rPr>
          <t xml:space="preserve">
Debe tener registrado en el Campo</t>
        </r>
        <r>
          <rPr>
            <b/>
            <sz val="9"/>
            <color indexed="81"/>
            <rFont val="Tahoma"/>
            <family val="2"/>
          </rPr>
          <t xml:space="preserve"> Fecha Próximo Control</t>
        </r>
        <r>
          <rPr>
            <sz val="9"/>
            <color indexed="81"/>
            <rFont val="Tahoma"/>
            <family val="2"/>
          </rPr>
          <t xml:space="preserve"> 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B75" authorId="3" shapeId="0" xr:uid="{00000000-0006-0000-0500-000039000000}">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 ó</t>
        </r>
        <r>
          <rPr>
            <b/>
            <sz val="9"/>
            <color indexed="81"/>
            <rFont val="Tahoma"/>
            <family val="2"/>
          </rPr>
          <t xml:space="preserve"> Registrada en el Módulo Box - Agregar Documentos a una Atención</t>
        </r>
        <r>
          <rPr>
            <sz val="9"/>
            <color indexed="81"/>
            <rFont val="Tahoma"/>
            <family val="2"/>
          </rPr>
          <t>, en</t>
        </r>
        <r>
          <rPr>
            <b/>
            <sz val="9"/>
            <color indexed="81"/>
            <rFont val="Tahoma"/>
            <family val="2"/>
          </rPr>
          <t xml:space="preserve"> Establecimientos de Nivel Secundario o de Especialidad
</t>
        </r>
        <r>
          <rPr>
            <sz val="9"/>
            <color indexed="81"/>
            <rFont val="Tahoma"/>
            <family val="2"/>
          </rPr>
          <t xml:space="preserve">
 y en el  Formulario </t>
        </r>
        <r>
          <rPr>
            <b/>
            <sz val="9"/>
            <color indexed="81"/>
            <rFont val="Tahoma"/>
            <family val="2"/>
          </rPr>
          <t xml:space="preserve">Control  De Salud Mental </t>
        </r>
        <r>
          <rPr>
            <sz val="9"/>
            <color indexed="81"/>
            <rFont val="Tahoma"/>
            <family val="2"/>
          </rPr>
          <t>en la sección</t>
        </r>
        <r>
          <rPr>
            <b/>
            <sz val="9"/>
            <color indexed="81"/>
            <rFont val="Tahoma"/>
            <family val="2"/>
          </rPr>
          <t xml:space="preserve"> Factores de Resgo y Condicionantes de la Salud Mental  </t>
        </r>
        <r>
          <rPr>
            <sz val="9"/>
            <color indexed="81"/>
            <rFont val="Tahoma"/>
            <family val="2"/>
          </rPr>
          <t>en el campo</t>
        </r>
        <r>
          <rPr>
            <b/>
            <sz val="9"/>
            <color indexed="81"/>
            <rFont val="Tahoma"/>
            <family val="2"/>
          </rPr>
          <t xml:space="preserve"> Suicidio</t>
        </r>
        <r>
          <rPr>
            <sz val="9"/>
            <color indexed="81"/>
            <rFont val="Tahoma"/>
            <family val="2"/>
          </rPr>
          <t xml:space="preserve"> debe seleccionar el valor </t>
        </r>
        <r>
          <rPr>
            <b/>
            <sz val="9"/>
            <color indexed="81"/>
            <rFont val="Tahoma"/>
            <family val="2"/>
          </rPr>
          <t>"Si"</t>
        </r>
        <r>
          <rPr>
            <sz val="9"/>
            <color indexed="81"/>
            <rFont val="Tahoma"/>
            <family val="2"/>
          </rPr>
          <t xml:space="preserve">, además en el campo </t>
        </r>
        <r>
          <rPr>
            <b/>
            <sz val="9"/>
            <color indexed="81"/>
            <rFont val="Tahoma"/>
            <family val="2"/>
          </rPr>
          <t>Tipo de Suicidio</t>
        </r>
        <r>
          <rPr>
            <sz val="9"/>
            <color indexed="81"/>
            <rFont val="Tahoma"/>
            <family val="2"/>
          </rPr>
          <t xml:space="preserve"> se debe ingresar </t>
        </r>
        <r>
          <rPr>
            <b/>
            <sz val="9"/>
            <color indexed="81"/>
            <rFont val="Tahoma"/>
            <family val="2"/>
          </rPr>
          <t>Intento</t>
        </r>
        <r>
          <rPr>
            <sz val="9"/>
            <color indexed="81"/>
            <rFont val="Tahoma"/>
            <family val="2"/>
          </rPr>
          <t xml:space="preserve">, asi tambien el campo </t>
        </r>
        <r>
          <rPr>
            <b/>
            <sz val="9"/>
            <color indexed="81"/>
            <rFont val="Tahoma"/>
            <family val="2"/>
          </rPr>
          <t>Estado</t>
        </r>
        <r>
          <rPr>
            <sz val="9"/>
            <color indexed="81"/>
            <rFont val="Tahoma"/>
            <family val="2"/>
          </rPr>
          <t xml:space="preserve"> debe tener el valor </t>
        </r>
        <r>
          <rPr>
            <b/>
            <sz val="9"/>
            <color indexed="81"/>
            <rFont val="Tahoma"/>
            <family val="2"/>
          </rPr>
          <t>Ingreso, reingreso o Seguimiento</t>
        </r>
        <r>
          <rPr>
            <sz val="9"/>
            <color indexed="81"/>
            <rFont val="Tahoma"/>
            <family val="2"/>
          </rPr>
          <t xml:space="preserve">
Debe tener registrado en el Campo</t>
        </r>
        <r>
          <rPr>
            <b/>
            <sz val="9"/>
            <color indexed="81"/>
            <rFont val="Tahoma"/>
            <family val="2"/>
          </rPr>
          <t xml:space="preserve"> Fecha Próximo Control </t>
        </r>
        <r>
          <rPr>
            <sz val="9"/>
            <color indexed="81"/>
            <rFont val="Tahoma"/>
            <family val="2"/>
          </rPr>
          <t xml:space="preserve">una fecha aproximada de su control.
Ademas tener en el Semestre registrada la actividad </t>
        </r>
        <r>
          <rPr>
            <b/>
            <sz val="9"/>
            <color indexed="81"/>
            <rFont val="Tahoma"/>
            <family val="2"/>
          </rPr>
          <t xml:space="preserve">Control de Salud Mental (Nivel Secundario o de especialidades)
</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text>
    </comment>
    <comment ref="C76" authorId="3" shapeId="0" xr:uid="{00000000-0006-0000-0500-00003A000000}">
      <text>
        <r>
          <rPr>
            <sz val="9"/>
            <color indexed="81"/>
            <rFont val="Tahoma"/>
            <family val="2"/>
          </rPr>
          <t>Total de</t>
        </r>
        <r>
          <rPr>
            <b/>
            <sz val="9"/>
            <color indexed="81"/>
            <rFont val="Tahoma"/>
            <family val="2"/>
          </rPr>
          <t xml:space="preserve"> Personas con  Diagnostico de Trastornos  Mentale</t>
        </r>
        <r>
          <rPr>
            <sz val="9"/>
            <color indexed="81"/>
            <rFont val="Tahoma"/>
            <family val="2"/>
          </rPr>
          <t xml:space="preserve">s, bajo las conciones comentada en cada diagnostico y sean en </t>
        </r>
        <r>
          <rPr>
            <b/>
            <sz val="9"/>
            <color indexed="81"/>
            <rFont val="Tahoma"/>
            <family val="2"/>
          </rPr>
          <t>Establecimientos de Nivel Secundario y o Especialidad</t>
        </r>
        <r>
          <rPr>
            <sz val="9"/>
            <color indexed="81"/>
            <rFont val="Tahoma"/>
            <family val="2"/>
          </rPr>
          <t xml:space="preserve">
</t>
        </r>
        <r>
          <rPr>
            <b/>
            <sz val="9"/>
            <color indexed="81"/>
            <rFont val="Tahoma"/>
            <family val="2"/>
          </rPr>
          <t xml:space="preserve">Ref. Manual DEIS Serie P 2017- 2018: </t>
        </r>
        <r>
          <rPr>
            <sz val="9"/>
            <color indexed="81"/>
            <rFont val="Tahoma"/>
            <family val="2"/>
          </rPr>
          <t xml:space="preserve">Corresponde a las personas que están en control con médico o psicólogo, (terapeuta ocupacional, asistente social, enfermera u otro profesional capacitado), por factores de riesgo y condicionantes de salud mental y/o por diagnósticos de trastornos mentales.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77" authorId="4" shapeId="0" xr:uid="{00000000-0006-0000-0500-00003B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 xml:space="preserve">a aquellos que cumplan con alguna de estas condiciones:
Este dato aparecerá  luego de que en la atención </t>
        </r>
        <r>
          <rPr>
            <b/>
            <sz val="9"/>
            <color indexed="81"/>
            <rFont val="Tahoma"/>
            <family val="2"/>
          </rPr>
          <t>Registrada en el Módulo Box - Pacientes Citados ó Registrada en el Módulo Box - Agregar Documentos a una Atención, en Establecimientos de Nivel Secundaria o de Especialidad</t>
        </r>
        <r>
          <rPr>
            <sz val="9"/>
            <color indexed="81"/>
            <rFont val="Tahoma"/>
            <family val="2"/>
          </rPr>
          <t xml:space="preserve">
Completando el Formulario Control de Salud Mental en el Campo </t>
        </r>
        <r>
          <rPr>
            <b/>
            <sz val="9"/>
            <color indexed="81"/>
            <rFont val="Tahoma"/>
            <family val="2"/>
          </rPr>
          <t xml:space="preserve"> ¿Tiene Depresión Refractaria?</t>
        </r>
        <r>
          <rPr>
            <sz val="9"/>
            <color indexed="81"/>
            <rFont val="Tahoma"/>
            <family val="2"/>
          </rPr>
          <t xml:space="preserve"> tenga el Valor </t>
        </r>
        <r>
          <rPr>
            <b/>
            <sz val="9"/>
            <color indexed="81"/>
            <rFont val="Tahoma"/>
            <family val="2"/>
          </rPr>
          <t>SI</t>
        </r>
        <r>
          <rPr>
            <sz val="9"/>
            <color indexed="81"/>
            <rFont val="Tahoma"/>
            <family val="2"/>
          </rPr>
          <t xml:space="preserve">, y que tenga en el Campo </t>
        </r>
        <r>
          <rPr>
            <b/>
            <sz val="9"/>
            <color indexed="81"/>
            <rFont val="Tahoma"/>
            <family val="2"/>
          </rPr>
          <t>Estado</t>
        </r>
        <r>
          <rPr>
            <sz val="9"/>
            <color indexed="81"/>
            <rFont val="Tahoma"/>
            <family val="2"/>
          </rPr>
          <t xml:space="preserve"> los Valores</t>
        </r>
        <r>
          <rPr>
            <b/>
            <sz val="9"/>
            <color indexed="81"/>
            <rFont val="Tahoma"/>
            <family val="2"/>
          </rPr>
          <t xml:space="preserve"> Ingreso, Reingreso o Seguimiento</t>
        </r>
        <r>
          <rPr>
            <sz val="9"/>
            <color indexed="81"/>
            <rFont val="Tahoma"/>
            <family val="2"/>
          </rPr>
          <t>. 
Y registrar en el Campo</t>
        </r>
        <r>
          <rPr>
            <b/>
            <sz val="9"/>
            <color indexed="81"/>
            <rFont val="Tahoma"/>
            <family val="2"/>
          </rPr>
          <t xml:space="preserve"> Fecha Próximo Control</t>
        </r>
        <r>
          <rPr>
            <sz val="9"/>
            <color indexed="81"/>
            <rFont val="Tahoma"/>
            <family val="2"/>
          </rPr>
          <t xml:space="preserve"> 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 xml:space="preserve">
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78" authorId="4" shapeId="0" xr:uid="{00000000-0006-0000-0500-00003C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 xml:space="preserve">a aquellos que cumplan con alguna de estas condiciones:
Este dato aparecerá  luego de que en la atención </t>
        </r>
        <r>
          <rPr>
            <b/>
            <sz val="9"/>
            <color indexed="81"/>
            <rFont val="Tahoma"/>
            <family val="2"/>
          </rPr>
          <t>Registrada en el Módulo Box - Pacientes Citados</t>
        </r>
        <r>
          <rPr>
            <sz val="9"/>
            <color indexed="81"/>
            <rFont val="Tahoma"/>
            <family val="2"/>
          </rPr>
          <t xml:space="preserve"> ó </t>
        </r>
        <r>
          <rPr>
            <b/>
            <sz val="9"/>
            <color indexed="81"/>
            <rFont val="Tahoma"/>
            <family val="2"/>
          </rPr>
          <t>Registrada en el Módulo Box - Agregar Documentos a una Atención</t>
        </r>
        <r>
          <rPr>
            <sz val="9"/>
            <color indexed="81"/>
            <rFont val="Tahoma"/>
            <family val="2"/>
          </rPr>
          <t>, en</t>
        </r>
        <r>
          <rPr>
            <b/>
            <sz val="9"/>
            <color indexed="81"/>
            <rFont val="Tahoma"/>
            <family val="2"/>
          </rPr>
          <t xml:space="preserve"> Establecimientos de Nivel Secundaria o de Especialidad</t>
        </r>
        <r>
          <rPr>
            <sz val="9"/>
            <color indexed="81"/>
            <rFont val="Tahoma"/>
            <family val="2"/>
          </rPr>
          <t xml:space="preserve">
En el Formulario</t>
        </r>
        <r>
          <rPr>
            <b/>
            <sz val="9"/>
            <color indexed="81"/>
            <rFont val="Tahoma"/>
            <family val="2"/>
          </rPr>
          <t xml:space="preserve"> Control de Salud Mental</t>
        </r>
        <r>
          <rPr>
            <sz val="9"/>
            <color indexed="81"/>
            <rFont val="Tahoma"/>
            <family val="2"/>
          </rPr>
          <t xml:space="preserve"> en el Campo </t>
        </r>
        <r>
          <rPr>
            <b/>
            <sz val="9"/>
            <color indexed="81"/>
            <rFont val="Tahoma"/>
            <family val="2"/>
          </rPr>
          <t>¿Tiene Depresión Grave con Psicosis?</t>
        </r>
        <r>
          <rPr>
            <sz val="9"/>
            <color indexed="81"/>
            <rFont val="Tahoma"/>
            <family val="2"/>
          </rPr>
          <t xml:space="preserve"> tenga el Valor</t>
        </r>
        <r>
          <rPr>
            <b/>
            <sz val="9"/>
            <color indexed="81"/>
            <rFont val="Tahoma"/>
            <family val="2"/>
          </rPr>
          <t xml:space="preserve"> SI</t>
        </r>
        <r>
          <rPr>
            <sz val="9"/>
            <color indexed="81"/>
            <rFont val="Tahoma"/>
            <family val="2"/>
          </rPr>
          <t xml:space="preserve">, y en el Campo </t>
        </r>
        <r>
          <rPr>
            <b/>
            <sz val="9"/>
            <color indexed="81"/>
            <rFont val="Tahoma"/>
            <family val="2"/>
          </rPr>
          <t xml:space="preserve">Estado </t>
        </r>
        <r>
          <rPr>
            <sz val="9"/>
            <color indexed="81"/>
            <rFont val="Tahoma"/>
            <family val="2"/>
          </rPr>
          <t xml:space="preserve">los Valores </t>
        </r>
        <r>
          <rPr>
            <b/>
            <sz val="9"/>
            <color indexed="81"/>
            <rFont val="Tahoma"/>
            <family val="2"/>
          </rPr>
          <t>Ingreso, Reingreso o Seguimiento.</t>
        </r>
        <r>
          <rPr>
            <sz val="9"/>
            <color indexed="81"/>
            <rFont val="Tahoma"/>
            <family val="2"/>
          </rPr>
          <t xml:space="preserve">
Y registrar en el Campo </t>
        </r>
        <r>
          <rPr>
            <b/>
            <sz val="9"/>
            <color indexed="81"/>
            <rFont val="Tahoma"/>
            <family val="2"/>
          </rPr>
          <t xml:space="preserve">Fecha Próximo Control </t>
        </r>
        <r>
          <rPr>
            <sz val="9"/>
            <color indexed="81"/>
            <rFont val="Tahoma"/>
            <family val="2"/>
          </rPr>
          <t xml:space="preserve">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79" authorId="4" shapeId="0" xr:uid="{00000000-0006-0000-0500-00003D000000}">
      <text>
        <r>
          <rPr>
            <sz val="9"/>
            <color indexed="81"/>
            <rFont val="Tahoma"/>
            <family val="2"/>
          </rPr>
          <t xml:space="preserve">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ó </t>
        </r>
        <r>
          <rPr>
            <b/>
            <sz val="9"/>
            <color indexed="81"/>
            <rFont val="Tahoma"/>
            <family val="2"/>
          </rPr>
          <t>Registrada en el Módulo Box - Agregar Documentos a una Atención</t>
        </r>
        <r>
          <rPr>
            <sz val="9"/>
            <color indexed="81"/>
            <rFont val="Tahoma"/>
            <family val="2"/>
          </rPr>
          <t xml:space="preserve">, en </t>
        </r>
        <r>
          <rPr>
            <b/>
            <sz val="9"/>
            <color indexed="81"/>
            <rFont val="Tahoma"/>
            <family val="2"/>
          </rPr>
          <t xml:space="preserve">Establecimientos de Nivel Secundaria o de Especialidad
</t>
        </r>
        <r>
          <rPr>
            <sz val="9"/>
            <color indexed="81"/>
            <rFont val="Tahoma"/>
            <family val="2"/>
          </rPr>
          <t xml:space="preserve">
En el Formulario</t>
        </r>
        <r>
          <rPr>
            <b/>
            <sz val="9"/>
            <color indexed="81"/>
            <rFont val="Tahoma"/>
            <family val="2"/>
          </rPr>
          <t xml:space="preserve"> Control de Salud Mental </t>
        </r>
        <r>
          <rPr>
            <sz val="9"/>
            <color indexed="81"/>
            <rFont val="Tahoma"/>
            <family val="2"/>
          </rPr>
          <t xml:space="preserve"> en el Campo </t>
        </r>
        <r>
          <rPr>
            <b/>
            <sz val="9"/>
            <color indexed="81"/>
            <rFont val="Tahoma"/>
            <family val="2"/>
          </rPr>
          <t>¿Tiene Depresión con alto Riesgo Suicida?</t>
        </r>
        <r>
          <rPr>
            <sz val="9"/>
            <color indexed="81"/>
            <rFont val="Tahoma"/>
            <family val="2"/>
          </rPr>
          <t xml:space="preserve"> tenga el Valor</t>
        </r>
        <r>
          <rPr>
            <b/>
            <sz val="9"/>
            <color indexed="81"/>
            <rFont val="Tahoma"/>
            <family val="2"/>
          </rPr>
          <t xml:space="preserve"> SI</t>
        </r>
        <r>
          <rPr>
            <sz val="9"/>
            <color indexed="81"/>
            <rFont val="Tahoma"/>
            <family val="2"/>
          </rPr>
          <t xml:space="preserve">, y que tenga en el Campo </t>
        </r>
        <r>
          <rPr>
            <b/>
            <sz val="9"/>
            <color indexed="81"/>
            <rFont val="Tahoma"/>
            <family val="2"/>
          </rPr>
          <t>Estado</t>
        </r>
        <r>
          <rPr>
            <sz val="9"/>
            <color indexed="81"/>
            <rFont val="Tahoma"/>
            <family val="2"/>
          </rPr>
          <t xml:space="preserve"> los Valores </t>
        </r>
        <r>
          <rPr>
            <b/>
            <sz val="9"/>
            <color indexed="81"/>
            <rFont val="Tahoma"/>
            <family val="2"/>
          </rPr>
          <t xml:space="preserve">Ingreso, Reingreso o Seguimiento. 
</t>
        </r>
        <r>
          <rPr>
            <sz val="9"/>
            <color indexed="81"/>
            <rFont val="Tahoma"/>
            <family val="2"/>
          </rPr>
          <t xml:space="preserve">
Y registrar en el Campo</t>
        </r>
        <r>
          <rPr>
            <b/>
            <sz val="9"/>
            <color indexed="81"/>
            <rFont val="Tahoma"/>
            <family val="2"/>
          </rPr>
          <t xml:space="preserve"> Fecha Próximo Control</t>
        </r>
        <r>
          <rPr>
            <sz val="9"/>
            <color indexed="81"/>
            <rFont val="Tahoma"/>
            <family val="2"/>
          </rPr>
          <t xml:space="preserve"> una fecha aproximada de su control.
Ademas tener en el Semestre registrada la actividad </t>
        </r>
        <r>
          <rPr>
            <b/>
            <sz val="9"/>
            <color indexed="81"/>
            <rFont val="Tahoma"/>
            <family val="2"/>
          </rPr>
          <t xml:space="preserve">Control de Salud Mental (Nivel Secundario o de especialidades)
</t>
        </r>
        <r>
          <rPr>
            <sz val="9"/>
            <color indexed="81"/>
            <rFont val="Tahoma"/>
            <family val="2"/>
          </rPr>
          <t xml:space="preserve">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"Si a la fecha del Proximo Control registrada en el Formulario de Control de Salud Mental Trasncurren 45 días sin Control, este paciente no sera conciderado en la población bajo control hasta activarlo nuevamente seleccionando el campo Estado en su patologia con los valores Reingreso o Seguimiento"
</t>
        </r>
      </text>
    </comment>
    <comment ref="C80" authorId="4" shapeId="0" xr:uid="{00000000-0006-0000-0500-00003E000000}">
      <text>
        <r>
          <rPr>
            <sz val="9"/>
            <color indexed="81"/>
            <rFont val="Tahoma"/>
            <family val="2"/>
          </rPr>
          <t>Se considerara como</t>
        </r>
        <r>
          <rPr>
            <b/>
            <sz val="9"/>
            <color indexed="81"/>
            <rFont val="Tahoma"/>
            <family val="2"/>
          </rPr>
          <t xml:space="preserve"> Poblacion Bajo Control</t>
        </r>
        <r>
          <rPr>
            <sz val="9"/>
            <color indexed="81"/>
            <rFont val="Tahoma"/>
            <family val="2"/>
          </rPr>
          <t xml:space="preserve"> a aquellos que cumplan con alguna de estas condiciones:
Este dato aparecerá  luego de que en la atención </t>
        </r>
        <r>
          <rPr>
            <b/>
            <sz val="9"/>
            <color indexed="81"/>
            <rFont val="Tahoma"/>
            <family val="2"/>
          </rPr>
          <t>Registrada en el Módulo Box - Pacientes Citados</t>
        </r>
        <r>
          <rPr>
            <sz val="9"/>
            <color indexed="81"/>
            <rFont val="Tahoma"/>
            <family val="2"/>
          </rPr>
          <t xml:space="preserve"> ó </t>
        </r>
        <r>
          <rPr>
            <b/>
            <sz val="9"/>
            <color indexed="81"/>
            <rFont val="Tahoma"/>
            <family val="2"/>
          </rPr>
          <t>Registrada en el Módulo Box - Agregar Documentos a una Atención</t>
        </r>
        <r>
          <rPr>
            <sz val="9"/>
            <color indexed="81"/>
            <rFont val="Tahoma"/>
            <family val="2"/>
          </rPr>
          <t xml:space="preserve">, en </t>
        </r>
        <r>
          <rPr>
            <b/>
            <sz val="9"/>
            <color indexed="81"/>
            <rFont val="Tahoma"/>
            <family val="2"/>
          </rPr>
          <t>Establecimientos de Nivel Secundaria o de Especialidad</t>
        </r>
        <r>
          <rPr>
            <sz val="9"/>
            <color indexed="81"/>
            <rFont val="Tahoma"/>
            <family val="2"/>
          </rPr>
          <t xml:space="preserve">
En el Formulario Control de Salud Mental en el Campo </t>
        </r>
        <r>
          <rPr>
            <b/>
            <sz val="9"/>
            <color indexed="81"/>
            <rFont val="Tahoma"/>
            <family val="2"/>
          </rPr>
          <t>¿Tiene Depresión Post - Parto?</t>
        </r>
        <r>
          <rPr>
            <sz val="9"/>
            <color indexed="81"/>
            <rFont val="Tahoma"/>
            <family val="2"/>
          </rPr>
          <t xml:space="preserve"> tenga el Valor</t>
        </r>
        <r>
          <rPr>
            <b/>
            <sz val="9"/>
            <color indexed="81"/>
            <rFont val="Tahoma"/>
            <family val="2"/>
          </rPr>
          <t xml:space="preserve"> SI</t>
        </r>
        <r>
          <rPr>
            <sz val="9"/>
            <color indexed="81"/>
            <rFont val="Tahoma"/>
            <family val="2"/>
          </rPr>
          <t xml:space="preserve">, y que tenga en el Campo </t>
        </r>
        <r>
          <rPr>
            <b/>
            <sz val="9"/>
            <color indexed="81"/>
            <rFont val="Tahoma"/>
            <family val="2"/>
          </rPr>
          <t>Estado</t>
        </r>
        <r>
          <rPr>
            <sz val="9"/>
            <color indexed="81"/>
            <rFont val="Tahoma"/>
            <family val="2"/>
          </rPr>
          <t xml:space="preserve"> los Valores </t>
        </r>
        <r>
          <rPr>
            <b/>
            <sz val="9"/>
            <color indexed="81"/>
            <rFont val="Tahoma"/>
            <family val="2"/>
          </rPr>
          <t>Ingreso, Reingreso o Seguimiento.</t>
        </r>
        <r>
          <rPr>
            <sz val="9"/>
            <color indexed="81"/>
            <rFont val="Tahoma"/>
            <family val="2"/>
          </rPr>
          <t xml:space="preserve">
Y registrar en el </t>
        </r>
        <r>
          <rPr>
            <b/>
            <sz val="9"/>
            <color indexed="81"/>
            <rFont val="Tahoma"/>
            <family val="2"/>
          </rPr>
          <t xml:space="preserve">Campo Fecha Próximo Control </t>
        </r>
        <r>
          <rPr>
            <sz val="9"/>
            <color indexed="81"/>
            <rFont val="Tahoma"/>
            <family val="2"/>
          </rPr>
          <t>una fecha aproximada de su control.
Ademas tener en el Semestre registrada la actividad</t>
        </r>
        <r>
          <rPr>
            <b/>
            <sz val="9"/>
            <color indexed="81"/>
            <rFont val="Tahoma"/>
            <family val="2"/>
          </rPr>
          <t xml:space="preserve"> 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a la fecha del Proximo Control registrada en el Formulario de Control de Salud Mental Trasncurren 45 días sin Control, este paciente no sera conciderado en la población bajo control hasta activarlo nuevamente seleccionando el campo Estado en su patologia con los valores Reingreso o Seguimiento"</t>
        </r>
      </text>
    </comment>
    <comment ref="C81" authorId="4" shapeId="0" xr:uid="{00000000-0006-0000-0500-00003F000000}">
      <text>
        <r>
          <rPr>
            <sz val="9"/>
            <color indexed="81"/>
            <rFont val="Tahoma"/>
            <family val="2"/>
          </rPr>
          <t>Se considerara como</t>
        </r>
        <r>
          <rPr>
            <b/>
            <sz val="9"/>
            <color indexed="81"/>
            <rFont val="Tahoma"/>
            <family val="2"/>
          </rPr>
          <t xml:space="preserve"> Poblacion Bajo Control </t>
        </r>
        <r>
          <rPr>
            <sz val="9"/>
            <color indexed="81"/>
            <rFont val="Tahoma"/>
            <family val="2"/>
          </rPr>
          <t xml:space="preserve">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t>
        </r>
        <r>
          <rPr>
            <b/>
            <sz val="9"/>
            <color indexed="81"/>
            <rFont val="Tahoma"/>
            <family val="2"/>
          </rPr>
          <t>Registrada en el Módulo Box - Agregar Documentos a una Atención</t>
        </r>
        <r>
          <rPr>
            <sz val="9"/>
            <color indexed="81"/>
            <rFont val="Tahoma"/>
            <family val="2"/>
          </rPr>
          <t xml:space="preserve">, en </t>
        </r>
        <r>
          <rPr>
            <b/>
            <sz val="9"/>
            <color indexed="81"/>
            <rFont val="Tahoma"/>
            <family val="2"/>
          </rPr>
          <t>Establecimientos de Nivel Secundaria o de Especialidad</t>
        </r>
        <r>
          <rPr>
            <sz val="9"/>
            <color indexed="81"/>
            <rFont val="Tahoma"/>
            <family val="2"/>
          </rPr>
          <t xml:space="preserve">
 En el Formulario Control de Salud Mental en el Campo </t>
        </r>
        <r>
          <rPr>
            <b/>
            <sz val="9"/>
            <color indexed="81"/>
            <rFont val="Tahoma"/>
            <family val="2"/>
          </rPr>
          <t>¿Tiene Depresión Bipolar?</t>
        </r>
        <r>
          <rPr>
            <sz val="9"/>
            <color indexed="81"/>
            <rFont val="Tahoma"/>
            <family val="2"/>
          </rPr>
          <t xml:space="preserve"> tenga el Valor </t>
        </r>
        <r>
          <rPr>
            <b/>
            <sz val="9"/>
            <color indexed="81"/>
            <rFont val="Tahoma"/>
            <family val="2"/>
          </rPr>
          <t>SI</t>
        </r>
        <r>
          <rPr>
            <sz val="9"/>
            <color indexed="81"/>
            <rFont val="Tahoma"/>
            <family val="2"/>
          </rPr>
          <t xml:space="preserve">, y en el Campo </t>
        </r>
        <r>
          <rPr>
            <b/>
            <sz val="9"/>
            <color indexed="81"/>
            <rFont val="Tahoma"/>
            <family val="2"/>
          </rPr>
          <t>Estado</t>
        </r>
        <r>
          <rPr>
            <sz val="9"/>
            <color indexed="81"/>
            <rFont val="Tahoma"/>
            <family val="2"/>
          </rPr>
          <t xml:space="preserve"> los Valores </t>
        </r>
        <r>
          <rPr>
            <b/>
            <sz val="9"/>
            <color indexed="81"/>
            <rFont val="Tahoma"/>
            <family val="2"/>
          </rPr>
          <t>Ingreso, Reingreso o Seguimiento.</t>
        </r>
        <r>
          <rPr>
            <sz val="9"/>
            <color indexed="81"/>
            <rFont val="Tahoma"/>
            <family val="2"/>
          </rPr>
          <t xml:space="preserve"> 
Y registrar en el Campo</t>
        </r>
        <r>
          <rPr>
            <b/>
            <sz val="9"/>
            <color indexed="81"/>
            <rFont val="Tahoma"/>
            <family val="2"/>
          </rPr>
          <t xml:space="preserve"> Fecha Próximo Control</t>
        </r>
        <r>
          <rPr>
            <sz val="9"/>
            <color indexed="81"/>
            <rFont val="Tahoma"/>
            <family val="2"/>
          </rPr>
          <t xml:space="preserve"> 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 xml:space="preserve">Ref. Manual DEIS Serie P 2017 - 2018: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a la fecha del Proximo Control registrada en el Formulario de Control de Salud Mental Trasncurren 45 días sin Control, este paciente no sera conciderado en la población bajo control hasta activarlo nuevamente seleccionando el campo Estado en su patologia con los valores Reingreso o Seguimiento"</t>
        </r>
      </text>
    </comment>
    <comment ref="C82" authorId="4" shapeId="0" xr:uid="{00000000-0006-0000-0500-000040000000}">
      <text>
        <r>
          <rPr>
            <sz val="9"/>
            <color indexed="81"/>
            <rFont val="Tahoma"/>
            <family val="2"/>
          </rPr>
          <t xml:space="preserve">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t>
        </r>
        <r>
          <rPr>
            <b/>
            <sz val="9"/>
            <color indexed="81"/>
            <rFont val="Tahoma"/>
            <family val="2"/>
          </rPr>
          <t xml:space="preserve">Registrada en el Módulo Box - Pacientes Citados </t>
        </r>
        <r>
          <rPr>
            <sz val="9"/>
            <color indexed="81"/>
            <rFont val="Tahoma"/>
            <family val="2"/>
          </rPr>
          <t xml:space="preserve">ó </t>
        </r>
        <r>
          <rPr>
            <b/>
            <sz val="9"/>
            <color indexed="81"/>
            <rFont val="Tahoma"/>
            <family val="2"/>
          </rPr>
          <t>Registrada en el Módulo Box - Agregar Documentos a una Atención</t>
        </r>
        <r>
          <rPr>
            <sz val="9"/>
            <color indexed="81"/>
            <rFont val="Tahoma"/>
            <family val="2"/>
          </rPr>
          <t xml:space="preserve">, en </t>
        </r>
        <r>
          <rPr>
            <b/>
            <sz val="9"/>
            <color indexed="81"/>
            <rFont val="Tahoma"/>
            <family val="2"/>
          </rPr>
          <t xml:space="preserve">Establecimientos de Nivel Secundaria o de Especialidad
</t>
        </r>
        <r>
          <rPr>
            <sz val="9"/>
            <color indexed="81"/>
            <rFont val="Tahoma"/>
            <family val="2"/>
          </rPr>
          <t xml:space="preserve">
En el Formulario </t>
        </r>
        <r>
          <rPr>
            <b/>
            <sz val="9"/>
            <color indexed="81"/>
            <rFont val="Tahoma"/>
            <family val="2"/>
          </rPr>
          <t xml:space="preserve">Control de Salud Mental </t>
        </r>
        <r>
          <rPr>
            <sz val="9"/>
            <color indexed="81"/>
            <rFont val="Tahoma"/>
            <family val="2"/>
          </rPr>
          <t xml:space="preserve">en el Campo </t>
        </r>
        <r>
          <rPr>
            <b/>
            <sz val="9"/>
            <color indexed="81"/>
            <rFont val="Tahoma"/>
            <family val="2"/>
          </rPr>
          <t xml:space="preserve">¿Tiene transtornos por el consumo de Alcohol como droga Principal? </t>
        </r>
        <r>
          <rPr>
            <sz val="9"/>
            <color indexed="81"/>
            <rFont val="Tahoma"/>
            <family val="2"/>
          </rPr>
          <t xml:space="preserve">tenga el Valor </t>
        </r>
        <r>
          <rPr>
            <b/>
            <sz val="9"/>
            <color indexed="81"/>
            <rFont val="Tahoma"/>
            <family val="2"/>
          </rPr>
          <t xml:space="preserve">SI </t>
        </r>
        <r>
          <rPr>
            <sz val="9"/>
            <color indexed="81"/>
            <rFont val="Tahoma"/>
            <family val="2"/>
          </rPr>
          <t xml:space="preserve">y en el Campo </t>
        </r>
        <r>
          <rPr>
            <b/>
            <sz val="9"/>
            <color indexed="81"/>
            <rFont val="Tahoma"/>
            <family val="2"/>
          </rPr>
          <t>Estado</t>
        </r>
        <r>
          <rPr>
            <sz val="9"/>
            <color indexed="81"/>
            <rFont val="Tahoma"/>
            <family val="2"/>
          </rPr>
          <t xml:space="preserve"> los Valores </t>
        </r>
        <r>
          <rPr>
            <b/>
            <sz val="9"/>
            <color indexed="81"/>
            <rFont val="Tahoma"/>
            <family val="2"/>
          </rPr>
          <t xml:space="preserve">Ingreso o Seguimiento. </t>
        </r>
        <r>
          <rPr>
            <sz val="9"/>
            <color indexed="81"/>
            <rFont val="Tahoma"/>
            <family val="2"/>
          </rPr>
          <t xml:space="preserve">
Ademas Que  el  campo </t>
        </r>
        <r>
          <rPr>
            <b/>
            <sz val="9"/>
            <color indexed="81"/>
            <rFont val="Tahoma"/>
            <family val="2"/>
          </rPr>
          <t xml:space="preserve">¿Tiene un AUDIT mayor a 16 puntos? </t>
        </r>
        <r>
          <rPr>
            <sz val="9"/>
            <color indexed="81"/>
            <rFont val="Tahoma"/>
            <family val="2"/>
          </rPr>
          <t xml:space="preserve">el valor </t>
        </r>
        <r>
          <rPr>
            <b/>
            <sz val="9"/>
            <color indexed="81"/>
            <rFont val="Tahoma"/>
            <family val="2"/>
          </rPr>
          <t>SI</t>
        </r>
        <r>
          <rPr>
            <sz val="9"/>
            <color indexed="81"/>
            <rFont val="Tahoma"/>
            <family val="2"/>
          </rPr>
          <t xml:space="preserve">
Y registrar en el Campo </t>
        </r>
        <r>
          <rPr>
            <b/>
            <sz val="9"/>
            <color indexed="81"/>
            <rFont val="Tahoma"/>
            <family val="2"/>
          </rPr>
          <t xml:space="preserve">Fecha Próximo Control </t>
        </r>
        <r>
          <rPr>
            <sz val="9"/>
            <color indexed="81"/>
            <rFont val="Tahoma"/>
            <family val="2"/>
          </rPr>
          <t xml:space="preserve">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 xml:space="preserve">
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a la fecha del Proximo Control registrada en el Formulario de Control de Salud Mental Trasncurren 45 días sin Control, este paciente no sera conciderado en la población bajo control hasta activarlo nuevamente seleccionando el campo Estado en su patologia con los valores Reingreso o Seguimiento"</t>
        </r>
      </text>
    </comment>
    <comment ref="C83" authorId="4" shapeId="0" xr:uid="{00000000-0006-0000-0500-000041000000}">
      <text>
        <r>
          <rPr>
            <sz val="9"/>
            <color indexed="81"/>
            <rFont val="Tahoma"/>
            <family val="2"/>
          </rPr>
          <t>Se considerara como</t>
        </r>
        <r>
          <rPr>
            <b/>
            <sz val="9"/>
            <color indexed="81"/>
            <rFont val="Tahoma"/>
            <family val="2"/>
          </rPr>
          <t xml:space="preserve"> Poblacion Bajo Control </t>
        </r>
        <r>
          <rPr>
            <sz val="9"/>
            <color indexed="81"/>
            <rFont val="Tahoma"/>
            <family val="2"/>
          </rPr>
          <t xml:space="preserve">a aquellos que cumplan con alguna de estas condiciones:
Este dato aparecerá  luego de que en la atención </t>
        </r>
        <r>
          <rPr>
            <b/>
            <sz val="9"/>
            <color indexed="81"/>
            <rFont val="Tahoma"/>
            <family val="2"/>
          </rPr>
          <t>Registrada en el Módulo Box - Pacientes Citados</t>
        </r>
        <r>
          <rPr>
            <sz val="9"/>
            <color indexed="81"/>
            <rFont val="Tahoma"/>
            <family val="2"/>
          </rPr>
          <t xml:space="preserve"> ó</t>
        </r>
        <r>
          <rPr>
            <b/>
            <sz val="9"/>
            <color indexed="81"/>
            <rFont val="Tahoma"/>
            <family val="2"/>
          </rPr>
          <t xml:space="preserve"> Registrada en el Módulo Box - Agregar Documentos a una Atención</t>
        </r>
        <r>
          <rPr>
            <sz val="9"/>
            <color indexed="81"/>
            <rFont val="Tahoma"/>
            <family val="2"/>
          </rPr>
          <t xml:space="preserve">, en Establecimientos de </t>
        </r>
        <r>
          <rPr>
            <b/>
            <sz val="9"/>
            <color indexed="81"/>
            <rFont val="Tahoma"/>
            <family val="2"/>
          </rPr>
          <t>Nivel Secundaria o de Especialidad</t>
        </r>
        <r>
          <rPr>
            <sz val="9"/>
            <color indexed="81"/>
            <rFont val="Tahoma"/>
            <family val="2"/>
          </rPr>
          <t xml:space="preserve">
 En el Formulario </t>
        </r>
        <r>
          <rPr>
            <b/>
            <sz val="9"/>
            <color indexed="81"/>
            <rFont val="Tahoma"/>
            <family val="2"/>
          </rPr>
          <t xml:space="preserve">Control de Salud Mental </t>
        </r>
        <r>
          <rPr>
            <sz val="9"/>
            <color indexed="81"/>
            <rFont val="Tahoma"/>
            <family val="2"/>
          </rPr>
          <t xml:space="preserve"> en el Campo </t>
        </r>
        <r>
          <rPr>
            <b/>
            <sz val="9"/>
            <color indexed="81"/>
            <rFont val="Tahoma"/>
            <family val="2"/>
          </rPr>
          <t>¿Tiene transtornos por Otras Sustancias como droga Principal?</t>
        </r>
        <r>
          <rPr>
            <sz val="9"/>
            <color indexed="81"/>
            <rFont val="Tahoma"/>
            <family val="2"/>
          </rPr>
          <t xml:space="preserve"> tenga el Valor </t>
        </r>
        <r>
          <rPr>
            <b/>
            <sz val="9"/>
            <color indexed="81"/>
            <rFont val="Tahoma"/>
            <family val="2"/>
          </rPr>
          <t>SI</t>
        </r>
        <r>
          <rPr>
            <sz val="9"/>
            <color indexed="81"/>
            <rFont val="Tahoma"/>
            <family val="2"/>
          </rPr>
          <t xml:space="preserve"> y que tenga en el Campo </t>
        </r>
        <r>
          <rPr>
            <b/>
            <sz val="9"/>
            <color indexed="81"/>
            <rFont val="Tahoma"/>
            <family val="2"/>
          </rPr>
          <t>Estado</t>
        </r>
        <r>
          <rPr>
            <sz val="9"/>
            <color indexed="81"/>
            <rFont val="Tahoma"/>
            <family val="2"/>
          </rPr>
          <t xml:space="preserve"> los Valores</t>
        </r>
        <r>
          <rPr>
            <b/>
            <sz val="9"/>
            <color indexed="81"/>
            <rFont val="Tahoma"/>
            <family val="2"/>
          </rPr>
          <t xml:space="preserve"> Ingreso o Seguimiento. 
</t>
        </r>
        <r>
          <rPr>
            <sz val="9"/>
            <color indexed="81"/>
            <rFont val="Tahoma"/>
            <family val="2"/>
          </rPr>
          <t xml:space="preserve">
Y registrar en el Campo </t>
        </r>
        <r>
          <rPr>
            <b/>
            <sz val="9"/>
            <color indexed="81"/>
            <rFont val="Tahoma"/>
            <family val="2"/>
          </rPr>
          <t xml:space="preserve">Fecha Próximo Control </t>
        </r>
        <r>
          <rPr>
            <sz val="9"/>
            <color indexed="81"/>
            <rFont val="Tahoma"/>
            <family val="2"/>
          </rPr>
          <t xml:space="preserve">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a la fecha del Proximo Control registrada en el Formulario de Control de Salud Mental Trasncurren 45 días sin Control, este paciente no sera conciderado en la población bajo control hasta activarlo nuevamente seleccionando el campo Estado en su patologia con los valores Reingreso o Seguimiento"</t>
        </r>
      </text>
    </comment>
    <comment ref="C84" authorId="4" shapeId="0" xr:uid="{00000000-0006-0000-0500-000042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 xml:space="preserve">a aquellos que cumplan con alguna de estas condiciones:
Este dato aparecerá  luego de que en la atención </t>
        </r>
        <r>
          <rPr>
            <b/>
            <sz val="9"/>
            <color indexed="81"/>
            <rFont val="Tahoma"/>
            <family val="2"/>
          </rPr>
          <t>Registrada en el Módulo Box - Pacientes Citados</t>
        </r>
        <r>
          <rPr>
            <sz val="9"/>
            <color indexed="81"/>
            <rFont val="Tahoma"/>
            <family val="2"/>
          </rPr>
          <t xml:space="preserve"> ó Registrada en el </t>
        </r>
        <r>
          <rPr>
            <b/>
            <sz val="9"/>
            <color indexed="81"/>
            <rFont val="Tahoma"/>
            <family val="2"/>
          </rPr>
          <t>Módulo Box - Agregar Documentos a una Atención</t>
        </r>
        <r>
          <rPr>
            <sz val="9"/>
            <color indexed="81"/>
            <rFont val="Tahoma"/>
            <family val="2"/>
          </rPr>
          <t>, en</t>
        </r>
        <r>
          <rPr>
            <b/>
            <sz val="9"/>
            <color indexed="81"/>
            <rFont val="Tahoma"/>
            <family val="2"/>
          </rPr>
          <t xml:space="preserve"> Establecimientos de Nivel Secundaria o de Especialidad
</t>
        </r>
        <r>
          <rPr>
            <sz val="9"/>
            <color indexed="81"/>
            <rFont val="Tahoma"/>
            <family val="2"/>
          </rPr>
          <t xml:space="preserve">
En el Formulario</t>
        </r>
        <r>
          <rPr>
            <b/>
            <sz val="9"/>
            <color indexed="81"/>
            <rFont val="Tahoma"/>
            <family val="2"/>
          </rPr>
          <t xml:space="preserve"> Control de Salud Mental </t>
        </r>
        <r>
          <rPr>
            <sz val="9"/>
            <color indexed="81"/>
            <rFont val="Tahoma"/>
            <family val="2"/>
          </rPr>
          <t xml:space="preserve"> en el Campo </t>
        </r>
        <r>
          <rPr>
            <b/>
            <sz val="9"/>
            <color indexed="81"/>
            <rFont val="Tahoma"/>
            <family val="2"/>
          </rPr>
          <t>¿Tiene transtornos por Policonsumo?</t>
        </r>
        <r>
          <rPr>
            <sz val="9"/>
            <color indexed="81"/>
            <rFont val="Tahoma"/>
            <family val="2"/>
          </rPr>
          <t xml:space="preserve"> tenga el Valor</t>
        </r>
        <r>
          <rPr>
            <b/>
            <sz val="9"/>
            <color indexed="81"/>
            <rFont val="Tahoma"/>
            <family val="2"/>
          </rPr>
          <t xml:space="preserve"> SI</t>
        </r>
        <r>
          <rPr>
            <sz val="9"/>
            <color indexed="81"/>
            <rFont val="Tahoma"/>
            <family val="2"/>
          </rPr>
          <t xml:space="preserve"> y que tenga en el Campo</t>
        </r>
        <r>
          <rPr>
            <b/>
            <sz val="9"/>
            <color indexed="81"/>
            <rFont val="Tahoma"/>
            <family val="2"/>
          </rPr>
          <t xml:space="preserve"> Estado</t>
        </r>
        <r>
          <rPr>
            <sz val="9"/>
            <color indexed="81"/>
            <rFont val="Tahoma"/>
            <family val="2"/>
          </rPr>
          <t xml:space="preserve"> los Valores</t>
        </r>
        <r>
          <rPr>
            <b/>
            <sz val="9"/>
            <color indexed="81"/>
            <rFont val="Tahoma"/>
            <family val="2"/>
          </rPr>
          <t xml:space="preserve"> Ingreso o Seguimiento. </t>
        </r>
        <r>
          <rPr>
            <sz val="9"/>
            <color indexed="81"/>
            <rFont val="Tahoma"/>
            <family val="2"/>
          </rPr>
          <t xml:space="preserve">
Y registrar en el Campo</t>
        </r>
        <r>
          <rPr>
            <b/>
            <sz val="9"/>
            <color indexed="81"/>
            <rFont val="Tahoma"/>
            <family val="2"/>
          </rPr>
          <t xml:space="preserve"> Fecha Próximo Control </t>
        </r>
        <r>
          <rPr>
            <sz val="9"/>
            <color indexed="81"/>
            <rFont val="Tahoma"/>
            <family val="2"/>
          </rPr>
          <t>una fecha aproximada de su control.
Ademas tener en el Semestre registrada la actividad</t>
        </r>
        <r>
          <rPr>
            <b/>
            <sz val="9"/>
            <color indexed="81"/>
            <rFont val="Tahoma"/>
            <family val="2"/>
          </rPr>
          <t xml:space="preserve"> 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a la fecha del Proximo Control registrada en el Formulario de Control de Salud Mental Trasncurren 45 días sin Control, este paciente no sera conciderado en la población bajo control hasta activarlo nuevamente seleccionando el campo Estado en su patologia con los valores Reingreso o Seguimiento"</t>
        </r>
      </text>
    </comment>
    <comment ref="C85" authorId="4" shapeId="0" xr:uid="{00000000-0006-0000-0500-000043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 xml:space="preserve">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ó </t>
        </r>
        <r>
          <rPr>
            <b/>
            <sz val="9"/>
            <color indexed="81"/>
            <rFont val="Tahoma"/>
            <family val="2"/>
          </rPr>
          <t>Registrada en el Módulo Box - Agregar Documentos a una Atención</t>
        </r>
        <r>
          <rPr>
            <sz val="9"/>
            <color indexed="81"/>
            <rFont val="Tahoma"/>
            <family val="2"/>
          </rPr>
          <t xml:space="preserve">, en </t>
        </r>
        <r>
          <rPr>
            <b/>
            <sz val="9"/>
            <color indexed="81"/>
            <rFont val="Tahoma"/>
            <family val="2"/>
          </rPr>
          <t>Establecimientos de Nivel Secundaria o de Especialidad</t>
        </r>
        <r>
          <rPr>
            <sz val="9"/>
            <color indexed="81"/>
            <rFont val="Tahoma"/>
            <family val="2"/>
          </rPr>
          <t xml:space="preserve">
En el</t>
        </r>
        <r>
          <rPr>
            <b/>
            <sz val="9"/>
            <color indexed="81"/>
            <rFont val="Tahoma"/>
            <family val="2"/>
          </rPr>
          <t xml:space="preserve"> Formulario Control de Salud Mental  </t>
        </r>
        <r>
          <rPr>
            <sz val="9"/>
            <color indexed="81"/>
            <rFont val="Tahoma"/>
            <family val="2"/>
          </rPr>
          <t>en el Campo</t>
        </r>
        <r>
          <rPr>
            <b/>
            <sz val="9"/>
            <color indexed="81"/>
            <rFont val="Tahoma"/>
            <family val="2"/>
          </rPr>
          <t xml:space="preserve"> ¿Tiene trastornos Hipercinéticos, de la Actividad y la Atención?</t>
        </r>
        <r>
          <rPr>
            <sz val="9"/>
            <color indexed="81"/>
            <rFont val="Tahoma"/>
            <family val="2"/>
          </rPr>
          <t xml:space="preserve"> tenga el Valor </t>
        </r>
        <r>
          <rPr>
            <b/>
            <sz val="9"/>
            <color indexed="81"/>
            <rFont val="Tahoma"/>
            <family val="2"/>
          </rPr>
          <t>SI</t>
        </r>
        <r>
          <rPr>
            <sz val="9"/>
            <color indexed="81"/>
            <rFont val="Tahoma"/>
            <family val="2"/>
          </rPr>
          <t xml:space="preserve">  y en el Campo </t>
        </r>
        <r>
          <rPr>
            <b/>
            <sz val="9"/>
            <color indexed="81"/>
            <rFont val="Tahoma"/>
            <family val="2"/>
          </rPr>
          <t>Estado</t>
        </r>
        <r>
          <rPr>
            <sz val="9"/>
            <color indexed="81"/>
            <rFont val="Tahoma"/>
            <family val="2"/>
          </rPr>
          <t xml:space="preserve"> los Valores </t>
        </r>
        <r>
          <rPr>
            <b/>
            <sz val="9"/>
            <color indexed="81"/>
            <rFont val="Tahoma"/>
            <family val="2"/>
          </rPr>
          <t>Ingreso</t>
        </r>
        <r>
          <rPr>
            <sz val="9"/>
            <color indexed="81"/>
            <rFont val="Tahoma"/>
            <family val="2"/>
          </rPr>
          <t xml:space="preserve"> o</t>
        </r>
        <r>
          <rPr>
            <b/>
            <sz val="9"/>
            <color indexed="81"/>
            <rFont val="Tahoma"/>
            <family val="2"/>
          </rPr>
          <t xml:space="preserve"> Seguimiento.</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Ademas tener en el Semestre registrada la actividad</t>
        </r>
        <r>
          <rPr>
            <b/>
            <sz val="9"/>
            <color indexed="81"/>
            <rFont val="Tahoma"/>
            <family val="2"/>
          </rPr>
          <t xml:space="preserve"> Control de Salud Mental (Nivel Secundario o de especialidades)
</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
</t>
        </r>
      </text>
    </comment>
    <comment ref="C86" authorId="4" shapeId="0" xr:uid="{00000000-0006-0000-0500-000044000000}">
      <text>
        <r>
          <rPr>
            <sz val="9"/>
            <color indexed="81"/>
            <rFont val="Tahoma"/>
            <family val="2"/>
          </rPr>
          <t xml:space="preserve">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t>
        </r>
        <r>
          <rPr>
            <b/>
            <sz val="9"/>
            <color indexed="81"/>
            <rFont val="Tahoma"/>
            <family val="2"/>
          </rPr>
          <t xml:space="preserve"> Registrada en el Módulo Box - Pacientes Citados</t>
        </r>
        <r>
          <rPr>
            <sz val="9"/>
            <color indexed="81"/>
            <rFont val="Tahoma"/>
            <family val="2"/>
          </rPr>
          <t xml:space="preserve"> ó</t>
        </r>
        <r>
          <rPr>
            <b/>
            <sz val="9"/>
            <color indexed="81"/>
            <rFont val="Tahoma"/>
            <family val="2"/>
          </rPr>
          <t xml:space="preserve"> Registrada en el Módulo Box - Agregar Documentos a una Atención</t>
        </r>
        <r>
          <rPr>
            <sz val="9"/>
            <color indexed="81"/>
            <rFont val="Tahoma"/>
            <family val="2"/>
          </rPr>
          <t xml:space="preserve">, en Establecimientos de </t>
        </r>
        <r>
          <rPr>
            <b/>
            <sz val="9"/>
            <color indexed="81"/>
            <rFont val="Tahoma"/>
            <family val="2"/>
          </rPr>
          <t xml:space="preserve">Nivel Secundaria o de Especialidad
</t>
        </r>
        <r>
          <rPr>
            <sz val="9"/>
            <color indexed="81"/>
            <rFont val="Tahoma"/>
            <family val="2"/>
          </rPr>
          <t>En el Formulario</t>
        </r>
        <r>
          <rPr>
            <b/>
            <sz val="9"/>
            <color indexed="81"/>
            <rFont val="Tahoma"/>
            <family val="2"/>
          </rPr>
          <t xml:space="preserve"> Control de Salud Mental  </t>
        </r>
        <r>
          <rPr>
            <sz val="9"/>
            <color indexed="81"/>
            <rFont val="Tahoma"/>
            <family val="2"/>
          </rPr>
          <t>en el Campo</t>
        </r>
        <r>
          <rPr>
            <b/>
            <sz val="9"/>
            <color indexed="81"/>
            <rFont val="Tahoma"/>
            <family val="2"/>
          </rPr>
          <t xml:space="preserve"> ¿Tiene trastornos Disocial desafiante y oposicionista? </t>
        </r>
        <r>
          <rPr>
            <sz val="9"/>
            <color indexed="81"/>
            <rFont val="Tahoma"/>
            <family val="2"/>
          </rPr>
          <t xml:space="preserve">tenga el Valor </t>
        </r>
        <r>
          <rPr>
            <b/>
            <sz val="9"/>
            <color indexed="81"/>
            <rFont val="Tahoma"/>
            <family val="2"/>
          </rPr>
          <t xml:space="preserve">SI </t>
        </r>
        <r>
          <rPr>
            <sz val="9"/>
            <color indexed="81"/>
            <rFont val="Tahoma"/>
            <family val="2"/>
          </rPr>
          <t xml:space="preserve">
y que tenga en el Campo Estado los Valores Ingreso o Seguimiento. 
Y registrar en el Campo</t>
        </r>
        <r>
          <rPr>
            <b/>
            <sz val="9"/>
            <color indexed="81"/>
            <rFont val="Tahoma"/>
            <family val="2"/>
          </rPr>
          <t xml:space="preserve"> Fecha Próximo Control</t>
        </r>
        <r>
          <rPr>
            <sz val="9"/>
            <color indexed="81"/>
            <rFont val="Tahoma"/>
            <family val="2"/>
          </rPr>
          <t xml:space="preserve"> una fecha aproximada de su control.
Ademas tener en el Semestre registrada la actividad </t>
        </r>
        <r>
          <rPr>
            <b/>
            <sz val="9"/>
            <color indexed="81"/>
            <rFont val="Tahoma"/>
            <family val="2"/>
          </rPr>
          <t>Control de Salud Mental (Nivel Secundario o de especialidades)
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
</t>
        </r>
      </text>
    </comment>
    <comment ref="C87" authorId="4" shapeId="0" xr:uid="{00000000-0006-0000-0500-000045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 xml:space="preserve">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ó </t>
        </r>
        <r>
          <rPr>
            <b/>
            <sz val="9"/>
            <color indexed="81"/>
            <rFont val="Tahoma"/>
            <family val="2"/>
          </rPr>
          <t>Registrada en el Módulo Box - Agregar Documentos a una Atención</t>
        </r>
        <r>
          <rPr>
            <sz val="9"/>
            <color indexed="81"/>
            <rFont val="Tahoma"/>
            <family val="2"/>
          </rPr>
          <t>, en Establecimientos de Nivel Secundaria o de Especialidad
En el Formulario</t>
        </r>
        <r>
          <rPr>
            <b/>
            <sz val="9"/>
            <color indexed="81"/>
            <rFont val="Tahoma"/>
            <family val="2"/>
          </rPr>
          <t xml:space="preserve"> Control de Salud Mental  </t>
        </r>
        <r>
          <rPr>
            <sz val="9"/>
            <color indexed="81"/>
            <rFont val="Tahoma"/>
            <family val="2"/>
          </rPr>
          <t>en el Campo</t>
        </r>
        <r>
          <rPr>
            <b/>
            <sz val="9"/>
            <color indexed="81"/>
            <rFont val="Tahoma"/>
            <family val="2"/>
          </rPr>
          <t xml:space="preserve"> ¿Tiene trastornos de Ansiedad de Separación en la Infancia? </t>
        </r>
        <r>
          <rPr>
            <sz val="9"/>
            <color indexed="81"/>
            <rFont val="Tahoma"/>
            <family val="2"/>
          </rPr>
          <t xml:space="preserve">tenga el Valor </t>
        </r>
        <r>
          <rPr>
            <b/>
            <sz val="9"/>
            <color indexed="81"/>
            <rFont val="Tahoma"/>
            <family val="2"/>
          </rPr>
          <t xml:space="preserve">SI </t>
        </r>
        <r>
          <rPr>
            <sz val="9"/>
            <color indexed="81"/>
            <rFont val="Tahoma"/>
            <family val="2"/>
          </rPr>
          <t xml:space="preserve">y  en el Campo </t>
        </r>
        <r>
          <rPr>
            <b/>
            <sz val="9"/>
            <color indexed="81"/>
            <rFont val="Tahoma"/>
            <family val="2"/>
          </rPr>
          <t xml:space="preserve">Estado </t>
        </r>
        <r>
          <rPr>
            <sz val="9"/>
            <color indexed="81"/>
            <rFont val="Tahoma"/>
            <family val="2"/>
          </rPr>
          <t>los Valores</t>
        </r>
        <r>
          <rPr>
            <b/>
            <sz val="9"/>
            <color indexed="81"/>
            <rFont val="Tahoma"/>
            <family val="2"/>
          </rPr>
          <t xml:space="preserve"> Ingreso</t>
        </r>
        <r>
          <rPr>
            <sz val="9"/>
            <color indexed="81"/>
            <rFont val="Tahoma"/>
            <family val="2"/>
          </rPr>
          <t xml:space="preserve"> o </t>
        </r>
        <r>
          <rPr>
            <b/>
            <sz val="9"/>
            <color indexed="81"/>
            <rFont val="Tahoma"/>
            <family val="2"/>
          </rPr>
          <t>Seguimiento</t>
        </r>
        <r>
          <rPr>
            <sz val="9"/>
            <color indexed="81"/>
            <rFont val="Tahoma"/>
            <family val="2"/>
          </rPr>
          <t>.
Y registrar en el Campo</t>
        </r>
        <r>
          <rPr>
            <b/>
            <sz val="9"/>
            <color indexed="81"/>
            <rFont val="Tahoma"/>
            <family val="2"/>
          </rPr>
          <t xml:space="preserve"> Fecha Próximo Control</t>
        </r>
        <r>
          <rPr>
            <sz val="9"/>
            <color indexed="81"/>
            <rFont val="Tahoma"/>
            <family val="2"/>
          </rPr>
          <t xml:space="preserve"> una fecha aproximada de su control.
Ademas tener en el Semestre registrada la actividad </t>
        </r>
        <r>
          <rPr>
            <b/>
            <sz val="9"/>
            <color indexed="81"/>
            <rFont val="Tahoma"/>
            <family val="2"/>
          </rPr>
          <t xml:space="preserve">Control de Salud Mental (Nivel Secundario o de especialidades)
</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88" authorId="4" shapeId="0" xr:uid="{00000000-0006-0000-0500-000046000000}">
      <text>
        <r>
          <rPr>
            <sz val="9"/>
            <color indexed="81"/>
            <rFont val="Tahoma"/>
            <family val="2"/>
          </rPr>
          <t>Se considerara como P</t>
        </r>
        <r>
          <rPr>
            <b/>
            <sz val="9"/>
            <color indexed="81"/>
            <rFont val="Tahoma"/>
            <family val="2"/>
          </rPr>
          <t xml:space="preserve">oblacion Bajo Control </t>
        </r>
        <r>
          <rPr>
            <sz val="9"/>
            <color indexed="81"/>
            <rFont val="Tahoma"/>
            <family val="2"/>
          </rPr>
          <t xml:space="preserve">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ó </t>
        </r>
        <r>
          <rPr>
            <b/>
            <sz val="9"/>
            <color indexed="81"/>
            <rFont val="Tahoma"/>
            <family val="2"/>
          </rPr>
          <t>Registrada en el Módulo Box - Agregar Documentos a una Atención</t>
        </r>
        <r>
          <rPr>
            <sz val="9"/>
            <color indexed="81"/>
            <rFont val="Tahoma"/>
            <family val="2"/>
          </rPr>
          <t xml:space="preserve">, en </t>
        </r>
        <r>
          <rPr>
            <b/>
            <sz val="9"/>
            <color indexed="81"/>
            <rFont val="Tahoma"/>
            <family val="2"/>
          </rPr>
          <t>Establecimientos de Nivel Secundaria o de Especialidad</t>
        </r>
        <r>
          <rPr>
            <sz val="9"/>
            <color indexed="81"/>
            <rFont val="Tahoma"/>
            <family val="2"/>
          </rPr>
          <t xml:space="preserve">
Y en el Formulario </t>
        </r>
        <r>
          <rPr>
            <b/>
            <sz val="9"/>
            <color indexed="81"/>
            <rFont val="Tahoma"/>
            <family val="2"/>
          </rPr>
          <t xml:space="preserve">Control de Salud Mental </t>
        </r>
        <r>
          <rPr>
            <sz val="9"/>
            <color indexed="81"/>
            <rFont val="Tahoma"/>
            <family val="2"/>
          </rPr>
          <t xml:space="preserve">en el Campo </t>
        </r>
        <r>
          <rPr>
            <b/>
            <sz val="9"/>
            <color indexed="81"/>
            <rFont val="Tahoma"/>
            <family val="2"/>
          </rPr>
          <t xml:space="preserve">¿Tiene Otros trastornos del comportamiento y de las emociones de comienzo habitual en la Infancia y Adolescencia? </t>
        </r>
        <r>
          <rPr>
            <sz val="9"/>
            <color indexed="81"/>
            <rFont val="Tahoma"/>
            <family val="2"/>
          </rPr>
          <t>tenga el Valor</t>
        </r>
        <r>
          <rPr>
            <b/>
            <sz val="9"/>
            <color indexed="81"/>
            <rFont val="Tahoma"/>
            <family val="2"/>
          </rPr>
          <t xml:space="preserve"> SI</t>
        </r>
        <r>
          <rPr>
            <sz val="9"/>
            <color indexed="81"/>
            <rFont val="Tahoma"/>
            <family val="2"/>
          </rPr>
          <t xml:space="preserve"> y en el Campo</t>
        </r>
        <r>
          <rPr>
            <b/>
            <sz val="9"/>
            <color indexed="81"/>
            <rFont val="Tahoma"/>
            <family val="2"/>
          </rPr>
          <t xml:space="preserve"> Estado </t>
        </r>
        <r>
          <rPr>
            <sz val="9"/>
            <color indexed="81"/>
            <rFont val="Tahoma"/>
            <family val="2"/>
          </rPr>
          <t xml:space="preserve">los Valores </t>
        </r>
        <r>
          <rPr>
            <b/>
            <sz val="9"/>
            <color indexed="81"/>
            <rFont val="Tahoma"/>
            <family val="2"/>
          </rPr>
          <t>Ingreso</t>
        </r>
        <r>
          <rPr>
            <sz val="9"/>
            <color indexed="81"/>
            <rFont val="Tahoma"/>
            <family val="2"/>
          </rPr>
          <t xml:space="preserve"> o </t>
        </r>
        <r>
          <rPr>
            <b/>
            <sz val="9"/>
            <color indexed="81"/>
            <rFont val="Tahoma"/>
            <family val="2"/>
          </rPr>
          <t xml:space="preserve">Seguimiento </t>
        </r>
        <r>
          <rPr>
            <sz val="9"/>
            <color indexed="81"/>
            <rFont val="Tahoma"/>
            <family val="2"/>
          </rPr>
          <t xml:space="preserve">y en el Campo </t>
        </r>
        <r>
          <rPr>
            <b/>
            <sz val="9"/>
            <color indexed="81"/>
            <rFont val="Tahoma"/>
            <family val="2"/>
          </rPr>
          <t>Estado</t>
        </r>
        <r>
          <rPr>
            <sz val="9"/>
            <color indexed="81"/>
            <rFont val="Tahoma"/>
            <family val="2"/>
          </rPr>
          <t xml:space="preserve"> los Valores </t>
        </r>
        <r>
          <rPr>
            <b/>
            <sz val="9"/>
            <color indexed="81"/>
            <rFont val="Tahoma"/>
            <family val="2"/>
          </rPr>
          <t>Ingreso</t>
        </r>
        <r>
          <rPr>
            <sz val="9"/>
            <color indexed="81"/>
            <rFont val="Tahoma"/>
            <family val="2"/>
          </rPr>
          <t xml:space="preserve"> o </t>
        </r>
        <r>
          <rPr>
            <b/>
            <sz val="9"/>
            <color indexed="81"/>
            <rFont val="Tahoma"/>
            <family val="2"/>
          </rPr>
          <t xml:space="preserve">Seguimiento. </t>
        </r>
        <r>
          <rPr>
            <sz val="9"/>
            <color indexed="81"/>
            <rFont val="Tahoma"/>
            <family val="2"/>
          </rPr>
          <t xml:space="preserve">
Y registrar en el Campo</t>
        </r>
        <r>
          <rPr>
            <b/>
            <sz val="9"/>
            <color indexed="81"/>
            <rFont val="Tahoma"/>
            <family val="2"/>
          </rPr>
          <t xml:space="preserve"> Fecha Próximo Control </t>
        </r>
        <r>
          <rPr>
            <sz val="9"/>
            <color indexed="81"/>
            <rFont val="Tahoma"/>
            <family val="2"/>
          </rPr>
          <t xml:space="preserve">una fecha aproximada de su control.
Ademas tener en el Semestre registrada la actividad </t>
        </r>
        <r>
          <rPr>
            <b/>
            <sz val="9"/>
            <color indexed="81"/>
            <rFont val="Tahoma"/>
            <family val="2"/>
          </rPr>
          <t xml:space="preserve">Control de Salud Mental (Nivel Secundario o de especialidades)
</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r>
          <rPr>
            <sz val="9"/>
            <color indexed="81"/>
            <rFont val="Tahoma"/>
            <family val="2"/>
          </rPr>
          <t xml:space="preserve">
</t>
        </r>
      </text>
    </comment>
    <comment ref="B89" authorId="3" shapeId="0" xr:uid="{00000000-0006-0000-0500-000047000000}">
      <text>
        <r>
          <rPr>
            <sz val="9"/>
            <color indexed="81"/>
            <rFont val="Tahoma"/>
            <family val="2"/>
          </rPr>
          <t>Se considerara como Poblacion Bajo Control a aquellos que cumplan con alguna de estas condiciones:
Este dato aparecerá  luego de que en la atención Registrada en el</t>
        </r>
        <r>
          <rPr>
            <b/>
            <sz val="9"/>
            <color indexed="81"/>
            <rFont val="Tahoma"/>
            <family val="2"/>
          </rPr>
          <t xml:space="preserve"> Módulo Box - Pacientes Citados</t>
        </r>
        <r>
          <rPr>
            <sz val="9"/>
            <color indexed="81"/>
            <rFont val="Tahoma"/>
            <family val="2"/>
          </rPr>
          <t xml:space="preserve">  ó </t>
        </r>
        <r>
          <rPr>
            <b/>
            <sz val="9"/>
            <color indexed="81"/>
            <rFont val="Tahoma"/>
            <family val="2"/>
          </rPr>
          <t xml:space="preserve">Agregar Documentos a una Atención, en Establecimientos de Nivel Secundaria o de Especialidad
</t>
        </r>
        <r>
          <rPr>
            <sz val="9"/>
            <color indexed="81"/>
            <rFont val="Tahoma"/>
            <family val="2"/>
          </rPr>
          <t xml:space="preserve">
 y en el Formulario </t>
        </r>
        <r>
          <rPr>
            <b/>
            <sz val="9"/>
            <color indexed="81"/>
            <rFont val="Tahoma"/>
            <family val="2"/>
          </rPr>
          <t xml:space="preserve">Control  De Salud Mental </t>
        </r>
        <r>
          <rPr>
            <sz val="9"/>
            <color indexed="81"/>
            <rFont val="Tahoma"/>
            <family val="2"/>
          </rPr>
          <t xml:space="preserve">en la sección </t>
        </r>
        <r>
          <rPr>
            <b/>
            <sz val="9"/>
            <color indexed="81"/>
            <rFont val="Tahoma"/>
            <family val="2"/>
          </rPr>
          <t>Diagnósticos de Trastornos Mentales</t>
        </r>
        <r>
          <rPr>
            <sz val="9"/>
            <color indexed="81"/>
            <rFont val="Tahoma"/>
            <family val="2"/>
          </rPr>
          <t xml:space="preserve">
en el campo</t>
        </r>
        <r>
          <rPr>
            <b/>
            <sz val="9"/>
            <color indexed="81"/>
            <rFont val="Tahoma"/>
            <family val="2"/>
          </rPr>
          <t xml:space="preserve"> ¿Tiene trastorno de ansiedad?</t>
        </r>
        <r>
          <rPr>
            <sz val="9"/>
            <color indexed="81"/>
            <rFont val="Tahoma"/>
            <family val="2"/>
          </rPr>
          <t xml:space="preserve">  debe seleccionar </t>
        </r>
        <r>
          <rPr>
            <b/>
            <sz val="9"/>
            <color indexed="81"/>
            <rFont val="Tahoma"/>
            <family val="2"/>
          </rPr>
          <t>"si"</t>
        </r>
        <r>
          <rPr>
            <sz val="9"/>
            <color indexed="81"/>
            <rFont val="Tahoma"/>
            <family val="2"/>
          </rPr>
          <t xml:space="preserve"> y tener registrado en el Campo</t>
        </r>
        <r>
          <rPr>
            <b/>
            <sz val="9"/>
            <color indexed="81"/>
            <rFont val="Tahoma"/>
            <family val="2"/>
          </rPr>
          <t xml:space="preserve"> Estado</t>
        </r>
        <r>
          <rPr>
            <sz val="9"/>
            <color indexed="81"/>
            <rFont val="Tahoma"/>
            <family val="2"/>
          </rPr>
          <t xml:space="preserve"> el valor</t>
        </r>
        <r>
          <rPr>
            <b/>
            <sz val="9"/>
            <color indexed="81"/>
            <rFont val="Tahoma"/>
            <family val="2"/>
          </rPr>
          <t xml:space="preserve"> Ingreso, Reingreso o Seguimiento. </t>
        </r>
        <r>
          <rPr>
            <sz val="9"/>
            <color indexed="81"/>
            <rFont val="Tahoma"/>
            <family val="2"/>
          </rPr>
          <t xml:space="preserve">
Ademas en el campo Tipo de</t>
        </r>
        <r>
          <rPr>
            <b/>
            <sz val="9"/>
            <color indexed="81"/>
            <rFont val="Tahoma"/>
            <family val="2"/>
          </rPr>
          <t xml:space="preserve"> Trastorno de Ansiedad </t>
        </r>
        <r>
          <rPr>
            <sz val="9"/>
            <color indexed="81"/>
            <rFont val="Tahoma"/>
            <family val="2"/>
          </rPr>
          <t xml:space="preserve">debe selecionar el valor </t>
        </r>
        <r>
          <rPr>
            <b/>
            <sz val="9"/>
            <color indexed="81"/>
            <rFont val="Tahoma"/>
            <family val="2"/>
          </rPr>
          <t>Trastorno de Estrés Post Traumatico</t>
        </r>
        <r>
          <rPr>
            <sz val="9"/>
            <color indexed="81"/>
            <rFont val="Tahoma"/>
            <family val="2"/>
          </rPr>
          <t xml:space="preserve">
Y registrar en el Campo</t>
        </r>
        <r>
          <rPr>
            <b/>
            <sz val="9"/>
            <color indexed="81"/>
            <rFont val="Tahoma"/>
            <family val="2"/>
          </rPr>
          <t xml:space="preserve"> Fecha Próximo Contro</t>
        </r>
        <r>
          <rPr>
            <sz val="9"/>
            <color indexed="81"/>
            <rFont val="Tahoma"/>
            <family val="2"/>
          </rPr>
          <t>l una fecha aproximada de su control.
Ademas tener en el Semestre registrada la actividad</t>
        </r>
        <r>
          <rPr>
            <b/>
            <sz val="9"/>
            <color indexed="81"/>
            <rFont val="Tahoma"/>
            <family val="2"/>
          </rPr>
          <t xml:space="preserve"> Control de Salud Mental (Nivel Secundario o de especialidades)
</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B90" authorId="3" shapeId="0" xr:uid="{00000000-0006-0000-0500-000048000000}">
      <text>
        <r>
          <rPr>
            <sz val="9"/>
            <color indexed="81"/>
            <rFont val="Tahoma"/>
            <family val="2"/>
          </rPr>
          <t xml:space="preserve">Se considerara como Poblacion Bajo Control a aquellos que cumplan con alguna de estas condiciones:
Este dato aparecerá  luego de que en la atención </t>
        </r>
        <r>
          <rPr>
            <b/>
            <sz val="9"/>
            <color indexed="81"/>
            <rFont val="Tahoma"/>
            <family val="2"/>
          </rPr>
          <t xml:space="preserve">Registrada en el Módulo Box - Pacientes Citados </t>
        </r>
        <r>
          <rPr>
            <sz val="9"/>
            <color indexed="81"/>
            <rFont val="Tahoma"/>
            <family val="2"/>
          </rPr>
          <t xml:space="preserve"> ó </t>
        </r>
        <r>
          <rPr>
            <b/>
            <sz val="9"/>
            <color indexed="81"/>
            <rFont val="Tahoma"/>
            <family val="2"/>
          </rPr>
          <t>Agregar Documentos a una Atención,</t>
        </r>
        <r>
          <rPr>
            <sz val="9"/>
            <color indexed="81"/>
            <rFont val="Tahoma"/>
            <family val="2"/>
          </rPr>
          <t xml:space="preserve"> en </t>
        </r>
        <r>
          <rPr>
            <b/>
            <sz val="9"/>
            <color indexed="81"/>
            <rFont val="Tahoma"/>
            <family val="2"/>
          </rPr>
          <t>Establecimientos de Nivel Secundaria o de Especialidad</t>
        </r>
        <r>
          <rPr>
            <sz val="9"/>
            <color indexed="81"/>
            <rFont val="Tahoma"/>
            <family val="2"/>
          </rPr>
          <t xml:space="preserve">
 y en el Formulario </t>
        </r>
        <r>
          <rPr>
            <b/>
            <sz val="9"/>
            <color indexed="81"/>
            <rFont val="Tahoma"/>
            <family val="2"/>
          </rPr>
          <t xml:space="preserve">Control  De Salud Mental </t>
        </r>
        <r>
          <rPr>
            <sz val="9"/>
            <color indexed="81"/>
            <rFont val="Tahoma"/>
            <family val="2"/>
          </rPr>
          <t xml:space="preserve">en la sección </t>
        </r>
        <r>
          <rPr>
            <b/>
            <sz val="9"/>
            <color indexed="81"/>
            <rFont val="Tahoma"/>
            <family val="2"/>
          </rPr>
          <t>Diagnósticos de Trastornos Mentales</t>
        </r>
        <r>
          <rPr>
            <sz val="9"/>
            <color indexed="81"/>
            <rFont val="Tahoma"/>
            <family val="2"/>
          </rPr>
          <t xml:space="preserve">
en el campo </t>
        </r>
        <r>
          <rPr>
            <b/>
            <sz val="9"/>
            <color indexed="81"/>
            <rFont val="Tahoma"/>
            <family val="2"/>
          </rPr>
          <t xml:space="preserve">¿Tiene trastorno de ansiedad? </t>
        </r>
        <r>
          <rPr>
            <sz val="9"/>
            <color indexed="81"/>
            <rFont val="Tahoma"/>
            <family val="2"/>
          </rPr>
          <t xml:space="preserve"> debe seleccionar</t>
        </r>
        <r>
          <rPr>
            <b/>
            <sz val="9"/>
            <color indexed="81"/>
            <rFont val="Tahoma"/>
            <family val="2"/>
          </rPr>
          <t xml:space="preserve"> "si"</t>
        </r>
        <r>
          <rPr>
            <sz val="9"/>
            <color indexed="81"/>
            <rFont val="Tahoma"/>
            <family val="2"/>
          </rPr>
          <t xml:space="preserve"> y tener registrado en el Campo Estado el valor</t>
        </r>
        <r>
          <rPr>
            <b/>
            <sz val="9"/>
            <color indexed="81"/>
            <rFont val="Tahoma"/>
            <family val="2"/>
          </rPr>
          <t xml:space="preserve"> Ingreso, Reingreso o Seguimiento. </t>
        </r>
        <r>
          <rPr>
            <sz val="9"/>
            <color indexed="81"/>
            <rFont val="Tahoma"/>
            <family val="2"/>
          </rPr>
          <t xml:space="preserve">
Ademas en el campo </t>
        </r>
        <r>
          <rPr>
            <b/>
            <sz val="9"/>
            <color indexed="81"/>
            <rFont val="Tahoma"/>
            <family val="2"/>
          </rPr>
          <t>Tipo de Trastorno de Ansiedad</t>
        </r>
        <r>
          <rPr>
            <sz val="9"/>
            <color indexed="81"/>
            <rFont val="Tahoma"/>
            <family val="2"/>
          </rPr>
          <t xml:space="preserve"> debe selecionar el valor </t>
        </r>
        <r>
          <rPr>
            <b/>
            <sz val="9"/>
            <color indexed="81"/>
            <rFont val="Tahoma"/>
            <family val="2"/>
          </rPr>
          <t>Trastorno de Panico con Agorofobia</t>
        </r>
        <r>
          <rPr>
            <sz val="9"/>
            <color indexed="81"/>
            <rFont val="Tahoma"/>
            <family val="2"/>
          </rPr>
          <t xml:space="preserve">
Y registrar en el Campo </t>
        </r>
        <r>
          <rPr>
            <b/>
            <sz val="9"/>
            <color indexed="81"/>
            <rFont val="Tahoma"/>
            <family val="2"/>
          </rPr>
          <t xml:space="preserve">Fecha Próximo Control </t>
        </r>
        <r>
          <rPr>
            <sz val="9"/>
            <color indexed="81"/>
            <rFont val="Tahoma"/>
            <family val="2"/>
          </rPr>
          <t>una fecha aproximada de su control.
Ademas tener en el Semestre registrada la actividad</t>
        </r>
        <r>
          <rPr>
            <b/>
            <sz val="9"/>
            <color indexed="81"/>
            <rFont val="Tahoma"/>
            <family val="2"/>
          </rPr>
          <t xml:space="preserve"> Control de Salud Mental (Nivel Secundario o de especialidades)
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B91" authorId="3" shapeId="0" xr:uid="{00000000-0006-0000-0500-000049000000}">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 xml:space="preserve">Módulo Box - Pacientes Citados </t>
        </r>
        <r>
          <rPr>
            <sz val="9"/>
            <color indexed="81"/>
            <rFont val="Tahoma"/>
            <family val="2"/>
          </rPr>
          <t xml:space="preserve"> ó </t>
        </r>
        <r>
          <rPr>
            <b/>
            <sz val="9"/>
            <color indexed="81"/>
            <rFont val="Tahoma"/>
            <family val="2"/>
          </rPr>
          <t xml:space="preserve">Agregar Documentos a una Atención, </t>
        </r>
        <r>
          <rPr>
            <sz val="9"/>
            <color indexed="81"/>
            <rFont val="Tahoma"/>
            <family val="2"/>
          </rPr>
          <t>en</t>
        </r>
        <r>
          <rPr>
            <b/>
            <sz val="9"/>
            <color indexed="81"/>
            <rFont val="Tahoma"/>
            <family val="2"/>
          </rPr>
          <t xml:space="preserve"> Establecimientos de Nivel Secundaria o de Especialidad
</t>
        </r>
        <r>
          <rPr>
            <sz val="9"/>
            <color indexed="81"/>
            <rFont val="Tahoma"/>
            <family val="2"/>
          </rPr>
          <t xml:space="preserve">
 y en el Formulario</t>
        </r>
        <r>
          <rPr>
            <b/>
            <sz val="9"/>
            <color indexed="81"/>
            <rFont val="Tahoma"/>
            <family val="2"/>
          </rPr>
          <t xml:space="preserve"> Control  De Salud Mental</t>
        </r>
        <r>
          <rPr>
            <sz val="9"/>
            <color indexed="81"/>
            <rFont val="Tahoma"/>
            <family val="2"/>
          </rPr>
          <t xml:space="preserve"> en la sección</t>
        </r>
        <r>
          <rPr>
            <b/>
            <sz val="9"/>
            <color indexed="81"/>
            <rFont val="Tahoma"/>
            <family val="2"/>
          </rPr>
          <t xml:space="preserve"> Diagnósticos de Trastornos Mentales</t>
        </r>
        <r>
          <rPr>
            <sz val="9"/>
            <color indexed="81"/>
            <rFont val="Tahoma"/>
            <family val="2"/>
          </rPr>
          <t xml:space="preserve">
en el campo </t>
        </r>
        <r>
          <rPr>
            <b/>
            <sz val="9"/>
            <color indexed="81"/>
            <rFont val="Tahoma"/>
            <family val="2"/>
          </rPr>
          <t xml:space="preserve">¿Tiene trastorno de ansiedad? </t>
        </r>
        <r>
          <rPr>
            <sz val="9"/>
            <color indexed="81"/>
            <rFont val="Tahoma"/>
            <family val="2"/>
          </rPr>
          <t xml:space="preserve"> debe seleccionar </t>
        </r>
        <r>
          <rPr>
            <b/>
            <sz val="9"/>
            <color indexed="81"/>
            <rFont val="Tahoma"/>
            <family val="2"/>
          </rPr>
          <t>"si"</t>
        </r>
        <r>
          <rPr>
            <sz val="9"/>
            <color indexed="81"/>
            <rFont val="Tahoma"/>
            <family val="2"/>
          </rPr>
          <t xml:space="preserve"> y tener registrado en el Campo</t>
        </r>
        <r>
          <rPr>
            <b/>
            <sz val="9"/>
            <color indexed="81"/>
            <rFont val="Tahoma"/>
            <family val="2"/>
          </rPr>
          <t xml:space="preserve"> Estado</t>
        </r>
        <r>
          <rPr>
            <sz val="9"/>
            <color indexed="81"/>
            <rFont val="Tahoma"/>
            <family val="2"/>
          </rPr>
          <t xml:space="preserve"> el valor</t>
        </r>
        <r>
          <rPr>
            <b/>
            <sz val="9"/>
            <color indexed="81"/>
            <rFont val="Tahoma"/>
            <family val="2"/>
          </rPr>
          <t xml:space="preserve"> Ingreso, Reingreso o Seguimiento. </t>
        </r>
        <r>
          <rPr>
            <sz val="9"/>
            <color indexed="81"/>
            <rFont val="Tahoma"/>
            <family val="2"/>
          </rPr>
          <t xml:space="preserve">
Ademas en el campo </t>
        </r>
        <r>
          <rPr>
            <b/>
            <sz val="9"/>
            <color indexed="81"/>
            <rFont val="Tahoma"/>
            <family val="2"/>
          </rPr>
          <t xml:space="preserve">Tipo de Trastorno de Ansiedad </t>
        </r>
        <r>
          <rPr>
            <sz val="9"/>
            <color indexed="81"/>
            <rFont val="Tahoma"/>
            <family val="2"/>
          </rPr>
          <t xml:space="preserve">debe selecionar el valor </t>
        </r>
        <r>
          <rPr>
            <b/>
            <sz val="9"/>
            <color indexed="81"/>
            <rFont val="Tahoma"/>
            <family val="2"/>
          </rPr>
          <t xml:space="preserve">Trastorno de Panico sin  Agorofobia
</t>
        </r>
        <r>
          <rPr>
            <sz val="9"/>
            <color indexed="81"/>
            <rFont val="Tahoma"/>
            <family val="2"/>
          </rPr>
          <t xml:space="preserve">
Y registrar en el </t>
        </r>
        <r>
          <rPr>
            <b/>
            <sz val="9"/>
            <color indexed="81"/>
            <rFont val="Tahoma"/>
            <family val="2"/>
          </rPr>
          <t xml:space="preserve">Campo Fecha Próximo Control </t>
        </r>
        <r>
          <rPr>
            <sz val="9"/>
            <color indexed="81"/>
            <rFont val="Tahoma"/>
            <family val="2"/>
          </rPr>
          <t xml:space="preserve">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 xml:space="preserve">
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B92" authorId="3" shapeId="0" xr:uid="{00000000-0006-0000-0500-00004A000000}">
      <text>
        <r>
          <rPr>
            <sz val="9"/>
            <color indexed="81"/>
            <rFont val="Tahoma"/>
            <family val="2"/>
          </rPr>
          <t>Se considerara como Poblacion Bajo Control a aquellos que cumplan con alguna de estas condiciones:
Este dato aparecerá  luego de que en la atención</t>
        </r>
        <r>
          <rPr>
            <b/>
            <sz val="9"/>
            <color indexed="81"/>
            <rFont val="Tahoma"/>
            <family val="2"/>
          </rPr>
          <t xml:space="preserve"> Registrada en el Módulo Box - Pacientes Citados  </t>
        </r>
        <r>
          <rPr>
            <sz val="9"/>
            <color indexed="81"/>
            <rFont val="Tahoma"/>
            <family val="2"/>
          </rPr>
          <t>ó</t>
        </r>
        <r>
          <rPr>
            <b/>
            <sz val="9"/>
            <color indexed="81"/>
            <rFont val="Tahoma"/>
            <family val="2"/>
          </rPr>
          <t xml:space="preserve"> Agregar Documentos a una Atención</t>
        </r>
        <r>
          <rPr>
            <sz val="9"/>
            <color indexed="81"/>
            <rFont val="Tahoma"/>
            <family val="2"/>
          </rPr>
          <t xml:space="preserve">, en </t>
        </r>
        <r>
          <rPr>
            <b/>
            <sz val="9"/>
            <color indexed="81"/>
            <rFont val="Tahoma"/>
            <family val="2"/>
          </rPr>
          <t>Establecimientos de Nivel Secundaria o de Especialidad</t>
        </r>
        <r>
          <rPr>
            <sz val="9"/>
            <color indexed="81"/>
            <rFont val="Tahoma"/>
            <family val="2"/>
          </rPr>
          <t xml:space="preserve">
 y en el Formulario </t>
        </r>
        <r>
          <rPr>
            <b/>
            <sz val="9"/>
            <color indexed="81"/>
            <rFont val="Tahoma"/>
            <family val="2"/>
          </rPr>
          <t xml:space="preserve">Control  De Salud Mental </t>
        </r>
        <r>
          <rPr>
            <sz val="9"/>
            <color indexed="81"/>
            <rFont val="Tahoma"/>
            <family val="2"/>
          </rPr>
          <t>en la sección</t>
        </r>
        <r>
          <rPr>
            <b/>
            <sz val="9"/>
            <color indexed="81"/>
            <rFont val="Tahoma"/>
            <family val="2"/>
          </rPr>
          <t xml:space="preserve"> Diagnósticos de Trastornos Mentales</t>
        </r>
        <r>
          <rPr>
            <sz val="9"/>
            <color indexed="81"/>
            <rFont val="Tahoma"/>
            <family val="2"/>
          </rPr>
          <t xml:space="preserve">
en el campo </t>
        </r>
        <r>
          <rPr>
            <b/>
            <sz val="9"/>
            <color indexed="81"/>
            <rFont val="Tahoma"/>
            <family val="2"/>
          </rPr>
          <t>¿Tiene trastorno de ansiedad?</t>
        </r>
        <r>
          <rPr>
            <sz val="9"/>
            <color indexed="81"/>
            <rFont val="Tahoma"/>
            <family val="2"/>
          </rPr>
          <t xml:space="preserve">  debe seleccionar</t>
        </r>
        <r>
          <rPr>
            <b/>
            <sz val="9"/>
            <color indexed="81"/>
            <rFont val="Tahoma"/>
            <family val="2"/>
          </rPr>
          <t xml:space="preserve"> "si" </t>
        </r>
        <r>
          <rPr>
            <sz val="9"/>
            <color indexed="81"/>
            <rFont val="Tahoma"/>
            <family val="2"/>
          </rPr>
          <t xml:space="preserve">y tener registrado en el Campo </t>
        </r>
        <r>
          <rPr>
            <b/>
            <sz val="9"/>
            <color indexed="81"/>
            <rFont val="Tahoma"/>
            <family val="2"/>
          </rPr>
          <t xml:space="preserve">Estado </t>
        </r>
        <r>
          <rPr>
            <sz val="9"/>
            <color indexed="81"/>
            <rFont val="Tahoma"/>
            <family val="2"/>
          </rPr>
          <t xml:space="preserve">el valor </t>
        </r>
        <r>
          <rPr>
            <b/>
            <sz val="9"/>
            <color indexed="81"/>
            <rFont val="Tahoma"/>
            <family val="2"/>
          </rPr>
          <t>Ingreso, Reingreso o Seguimiento.</t>
        </r>
        <r>
          <rPr>
            <sz val="9"/>
            <color indexed="81"/>
            <rFont val="Tahoma"/>
            <family val="2"/>
          </rPr>
          <t xml:space="preserve"> 
Ademas en el campo</t>
        </r>
        <r>
          <rPr>
            <b/>
            <sz val="9"/>
            <color indexed="81"/>
            <rFont val="Tahoma"/>
            <family val="2"/>
          </rPr>
          <t xml:space="preserve"> Tipo de Trastorno de Ansiedad </t>
        </r>
        <r>
          <rPr>
            <sz val="9"/>
            <color indexed="81"/>
            <rFont val="Tahoma"/>
            <family val="2"/>
          </rPr>
          <t xml:space="preserve">debe selecionar el valor </t>
        </r>
        <r>
          <rPr>
            <b/>
            <sz val="9"/>
            <color indexed="81"/>
            <rFont val="Tahoma"/>
            <family val="2"/>
          </rPr>
          <t>Fobias Sociales</t>
        </r>
        <r>
          <rPr>
            <sz val="9"/>
            <color indexed="81"/>
            <rFont val="Tahoma"/>
            <family val="2"/>
          </rPr>
          <t xml:space="preserve">
Y registrar en el Campo</t>
        </r>
        <r>
          <rPr>
            <b/>
            <sz val="9"/>
            <color indexed="81"/>
            <rFont val="Tahoma"/>
            <family val="2"/>
          </rPr>
          <t xml:space="preserve"> Fecha Próximo Control </t>
        </r>
        <r>
          <rPr>
            <sz val="9"/>
            <color indexed="81"/>
            <rFont val="Tahoma"/>
            <family val="2"/>
          </rPr>
          <t>una fecha aproximada de su control.
Ademas tener en el Semestre registrada la actividad</t>
        </r>
        <r>
          <rPr>
            <b/>
            <sz val="9"/>
            <color indexed="81"/>
            <rFont val="Tahoma"/>
            <family val="2"/>
          </rPr>
          <t xml:space="preserve"> 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text>
    </comment>
    <comment ref="B93" authorId="3" shapeId="0" xr:uid="{00000000-0006-0000-0500-00004B000000}">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Módulo Box - Pacientes Citados</t>
        </r>
        <r>
          <rPr>
            <sz val="9"/>
            <color indexed="81"/>
            <rFont val="Tahoma"/>
            <family val="2"/>
          </rPr>
          <t xml:space="preserve">  ó</t>
        </r>
        <r>
          <rPr>
            <b/>
            <sz val="9"/>
            <color indexed="81"/>
            <rFont val="Tahoma"/>
            <family val="2"/>
          </rPr>
          <t xml:space="preserve"> Agregar Documentos a una Atención,</t>
        </r>
        <r>
          <rPr>
            <sz val="9"/>
            <color indexed="81"/>
            <rFont val="Tahoma"/>
            <family val="2"/>
          </rPr>
          <t xml:space="preserve"> en </t>
        </r>
        <r>
          <rPr>
            <b/>
            <sz val="9"/>
            <color indexed="81"/>
            <rFont val="Tahoma"/>
            <family val="2"/>
          </rPr>
          <t xml:space="preserve">Establecimientos de Nivel Secundaria o de Especialidad
</t>
        </r>
        <r>
          <rPr>
            <sz val="9"/>
            <color indexed="81"/>
            <rFont val="Tahoma"/>
            <family val="2"/>
          </rPr>
          <t xml:space="preserve">
 y en el Formulario </t>
        </r>
        <r>
          <rPr>
            <b/>
            <sz val="9"/>
            <color indexed="81"/>
            <rFont val="Tahoma"/>
            <family val="2"/>
          </rPr>
          <t xml:space="preserve">Control  De Salud Mental </t>
        </r>
        <r>
          <rPr>
            <sz val="9"/>
            <color indexed="81"/>
            <rFont val="Tahoma"/>
            <family val="2"/>
          </rPr>
          <t xml:space="preserve">en la sección </t>
        </r>
        <r>
          <rPr>
            <b/>
            <sz val="9"/>
            <color indexed="81"/>
            <rFont val="Tahoma"/>
            <family val="2"/>
          </rPr>
          <t>Diagnósticos de Trastornos Mentales</t>
        </r>
        <r>
          <rPr>
            <sz val="9"/>
            <color indexed="81"/>
            <rFont val="Tahoma"/>
            <family val="2"/>
          </rPr>
          <t xml:space="preserve">
en el campo</t>
        </r>
        <r>
          <rPr>
            <b/>
            <sz val="9"/>
            <color indexed="81"/>
            <rFont val="Tahoma"/>
            <family val="2"/>
          </rPr>
          <t xml:space="preserve"> ¿Tiene trastorno de ansiedad? </t>
        </r>
        <r>
          <rPr>
            <sz val="9"/>
            <color indexed="81"/>
            <rFont val="Tahoma"/>
            <family val="2"/>
          </rPr>
          <t xml:space="preserve"> debe seleccionar </t>
        </r>
        <r>
          <rPr>
            <b/>
            <sz val="9"/>
            <color indexed="81"/>
            <rFont val="Tahoma"/>
            <family val="2"/>
          </rPr>
          <t>"si"</t>
        </r>
        <r>
          <rPr>
            <sz val="9"/>
            <color indexed="81"/>
            <rFont val="Tahoma"/>
            <family val="2"/>
          </rPr>
          <t xml:space="preserve"> y tener registrado en el Campo </t>
        </r>
        <r>
          <rPr>
            <b/>
            <sz val="9"/>
            <color indexed="81"/>
            <rFont val="Tahoma"/>
            <family val="2"/>
          </rPr>
          <t>Estado</t>
        </r>
        <r>
          <rPr>
            <sz val="9"/>
            <color indexed="81"/>
            <rFont val="Tahoma"/>
            <family val="2"/>
          </rPr>
          <t xml:space="preserve"> el valor</t>
        </r>
        <r>
          <rPr>
            <b/>
            <sz val="9"/>
            <color indexed="81"/>
            <rFont val="Tahoma"/>
            <family val="2"/>
          </rPr>
          <t xml:space="preserve"> Ingreso, Reingreso o Seguimiento. </t>
        </r>
        <r>
          <rPr>
            <sz val="9"/>
            <color indexed="81"/>
            <rFont val="Tahoma"/>
            <family val="2"/>
          </rPr>
          <t xml:space="preserve">
Ademas en el campo </t>
        </r>
        <r>
          <rPr>
            <b/>
            <sz val="9"/>
            <color indexed="81"/>
            <rFont val="Tahoma"/>
            <family val="2"/>
          </rPr>
          <t xml:space="preserve">Tipo de Trastorno de Ansiedad </t>
        </r>
        <r>
          <rPr>
            <sz val="9"/>
            <color indexed="81"/>
            <rFont val="Tahoma"/>
            <family val="2"/>
          </rPr>
          <t xml:space="preserve">debe selecionar el valor </t>
        </r>
        <r>
          <rPr>
            <b/>
            <sz val="9"/>
            <color indexed="81"/>
            <rFont val="Tahoma"/>
            <family val="2"/>
          </rPr>
          <t>Trastornos de Ansiedad Generalizada</t>
        </r>
        <r>
          <rPr>
            <sz val="9"/>
            <color indexed="81"/>
            <rFont val="Tahoma"/>
            <family val="2"/>
          </rPr>
          <t xml:space="preserve">
Y registrar en el Campo</t>
        </r>
        <r>
          <rPr>
            <b/>
            <sz val="9"/>
            <color indexed="81"/>
            <rFont val="Tahoma"/>
            <family val="2"/>
          </rPr>
          <t xml:space="preserve"> Fecha Próximo Control</t>
        </r>
        <r>
          <rPr>
            <sz val="9"/>
            <color indexed="81"/>
            <rFont val="Tahoma"/>
            <family val="2"/>
          </rPr>
          <t xml:space="preserve"> 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text>
    </comment>
    <comment ref="B94" authorId="3" shapeId="0" xr:uid="{00000000-0006-0000-0500-00004C000000}">
      <text>
        <r>
          <rPr>
            <sz val="9"/>
            <color indexed="81"/>
            <rFont val="Tahoma"/>
            <family val="2"/>
          </rPr>
          <t xml:space="preserve">Se considerara como Poblacion Bajo Control a aquellos que cumplan con alguna de estas condiciones:
Este dato aparecerá  luego de que en la atención </t>
        </r>
        <r>
          <rPr>
            <b/>
            <sz val="9"/>
            <color indexed="81"/>
            <rFont val="Tahoma"/>
            <family val="2"/>
          </rPr>
          <t>Registrada en el Módulo Box</t>
        </r>
        <r>
          <rPr>
            <sz val="9"/>
            <color indexed="81"/>
            <rFont val="Tahoma"/>
            <family val="2"/>
          </rPr>
          <t xml:space="preserve"> - </t>
        </r>
        <r>
          <rPr>
            <b/>
            <sz val="9"/>
            <color indexed="81"/>
            <rFont val="Tahoma"/>
            <family val="2"/>
          </rPr>
          <t>Pacientes Citados</t>
        </r>
        <r>
          <rPr>
            <sz val="9"/>
            <color indexed="81"/>
            <rFont val="Tahoma"/>
            <family val="2"/>
          </rPr>
          <t xml:space="preserve">  ó</t>
        </r>
        <r>
          <rPr>
            <b/>
            <sz val="9"/>
            <color indexed="81"/>
            <rFont val="Tahoma"/>
            <family val="2"/>
          </rPr>
          <t xml:space="preserve"> Agregar Documentos a una Atención</t>
        </r>
        <r>
          <rPr>
            <sz val="9"/>
            <color indexed="81"/>
            <rFont val="Tahoma"/>
            <family val="2"/>
          </rPr>
          <t xml:space="preserve">, en </t>
        </r>
        <r>
          <rPr>
            <b/>
            <sz val="9"/>
            <color indexed="81"/>
            <rFont val="Tahoma"/>
            <family val="2"/>
          </rPr>
          <t xml:space="preserve">Establecimientos de Nivel Secundaria o de Especialidad
</t>
        </r>
        <r>
          <rPr>
            <sz val="9"/>
            <color indexed="81"/>
            <rFont val="Tahoma"/>
            <family val="2"/>
          </rPr>
          <t xml:space="preserve">
 y en el Formulario </t>
        </r>
        <r>
          <rPr>
            <b/>
            <sz val="9"/>
            <color indexed="81"/>
            <rFont val="Tahoma"/>
            <family val="2"/>
          </rPr>
          <t>Control  De Salud Mental</t>
        </r>
        <r>
          <rPr>
            <sz val="9"/>
            <color indexed="81"/>
            <rFont val="Tahoma"/>
            <family val="2"/>
          </rPr>
          <t xml:space="preserve"> en la sección </t>
        </r>
        <r>
          <rPr>
            <b/>
            <sz val="9"/>
            <color indexed="81"/>
            <rFont val="Tahoma"/>
            <family val="2"/>
          </rPr>
          <t>Diagnósticos de Trastornos Mentales</t>
        </r>
        <r>
          <rPr>
            <sz val="9"/>
            <color indexed="81"/>
            <rFont val="Tahoma"/>
            <family val="2"/>
          </rPr>
          <t xml:space="preserve">
en el campo</t>
        </r>
        <r>
          <rPr>
            <b/>
            <sz val="9"/>
            <color indexed="81"/>
            <rFont val="Tahoma"/>
            <family val="2"/>
          </rPr>
          <t xml:space="preserve"> ¿Tiene trastorno de ansiedad? </t>
        </r>
        <r>
          <rPr>
            <sz val="9"/>
            <color indexed="81"/>
            <rFont val="Tahoma"/>
            <family val="2"/>
          </rPr>
          <t xml:space="preserve"> debe seleccionar</t>
        </r>
        <r>
          <rPr>
            <b/>
            <sz val="9"/>
            <color indexed="81"/>
            <rFont val="Tahoma"/>
            <family val="2"/>
          </rPr>
          <t xml:space="preserve"> "si"</t>
        </r>
        <r>
          <rPr>
            <sz val="9"/>
            <color indexed="81"/>
            <rFont val="Tahoma"/>
            <family val="2"/>
          </rPr>
          <t xml:space="preserve"> y tener registrado en el Campo </t>
        </r>
        <r>
          <rPr>
            <b/>
            <sz val="9"/>
            <color indexed="81"/>
            <rFont val="Tahoma"/>
            <family val="2"/>
          </rPr>
          <t>Estado</t>
        </r>
        <r>
          <rPr>
            <sz val="9"/>
            <color indexed="81"/>
            <rFont val="Tahoma"/>
            <family val="2"/>
          </rPr>
          <t xml:space="preserve"> el valor </t>
        </r>
        <r>
          <rPr>
            <b/>
            <sz val="9"/>
            <color indexed="81"/>
            <rFont val="Tahoma"/>
            <family val="2"/>
          </rPr>
          <t xml:space="preserve">Ingreso, Reingreso o Seguimiento. </t>
        </r>
        <r>
          <rPr>
            <sz val="9"/>
            <color indexed="81"/>
            <rFont val="Tahoma"/>
            <family val="2"/>
          </rPr>
          <t xml:space="preserve">
Ademas en el campo </t>
        </r>
        <r>
          <rPr>
            <b/>
            <sz val="9"/>
            <color indexed="81"/>
            <rFont val="Tahoma"/>
            <family val="2"/>
          </rPr>
          <t xml:space="preserve">Tipo de Trastorno de Ansiedad </t>
        </r>
        <r>
          <rPr>
            <sz val="9"/>
            <color indexed="81"/>
            <rFont val="Tahoma"/>
            <family val="2"/>
          </rPr>
          <t xml:space="preserve">debe selecionar el valor </t>
        </r>
        <r>
          <rPr>
            <b/>
            <sz val="9"/>
            <color indexed="81"/>
            <rFont val="Tahoma"/>
            <family val="2"/>
          </rPr>
          <t>Otros Trastornos de Ansiedad</t>
        </r>
        <r>
          <rPr>
            <sz val="9"/>
            <color indexed="81"/>
            <rFont val="Tahoma"/>
            <family val="2"/>
          </rPr>
          <t xml:space="preserve">
Y registrar en el Campo</t>
        </r>
        <r>
          <rPr>
            <b/>
            <sz val="9"/>
            <color indexed="81"/>
            <rFont val="Tahoma"/>
            <family val="2"/>
          </rPr>
          <t xml:space="preserve"> Fecha Próximo Control </t>
        </r>
        <r>
          <rPr>
            <sz val="9"/>
            <color indexed="81"/>
            <rFont val="Tahoma"/>
            <family val="2"/>
          </rPr>
          <t xml:space="preserve">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t>
        </r>
      </text>
    </comment>
    <comment ref="C95" authorId="5" shapeId="0" xr:uid="{00000000-0006-0000-0500-00004D000000}">
      <text>
        <r>
          <rPr>
            <sz val="9"/>
            <color indexed="81"/>
            <rFont val="Tahoma"/>
            <family val="2"/>
          </rPr>
          <t>Se considerara como</t>
        </r>
        <r>
          <rPr>
            <b/>
            <sz val="9"/>
            <color indexed="81"/>
            <rFont val="Tahoma"/>
            <family val="2"/>
          </rPr>
          <t xml:space="preserve"> Poblacion Bajo Control </t>
        </r>
        <r>
          <rPr>
            <sz val="9"/>
            <color indexed="81"/>
            <rFont val="Tahoma"/>
            <family val="2"/>
          </rPr>
          <t xml:space="preserve">a aquellos que cumplan con alguna de estas condiciones:
Este dato aparecerá  luego de que en la atención </t>
        </r>
        <r>
          <rPr>
            <b/>
            <sz val="9"/>
            <color indexed="81"/>
            <rFont val="Tahoma"/>
            <family val="2"/>
          </rPr>
          <t>Registrada en el Módulo Box</t>
        </r>
        <r>
          <rPr>
            <sz val="9"/>
            <color indexed="81"/>
            <rFont val="Tahoma"/>
            <family val="2"/>
          </rPr>
          <t xml:space="preserve"> - </t>
        </r>
        <r>
          <rPr>
            <b/>
            <sz val="9"/>
            <color indexed="81"/>
            <rFont val="Tahoma"/>
            <family val="2"/>
          </rPr>
          <t>Pacientes Citados ó Registrada en el Módulo Box - Agregar Documentos a una Atención,</t>
        </r>
        <r>
          <rPr>
            <sz val="9"/>
            <color indexed="81"/>
            <rFont val="Tahoma"/>
            <family val="2"/>
          </rPr>
          <t xml:space="preserve"> en </t>
        </r>
        <r>
          <rPr>
            <b/>
            <sz val="9"/>
            <color indexed="81"/>
            <rFont val="Tahoma"/>
            <family val="2"/>
          </rPr>
          <t xml:space="preserve">Establecimientos de Nivel Secundaria o de Especialidad
</t>
        </r>
        <r>
          <rPr>
            <sz val="9"/>
            <color indexed="81"/>
            <rFont val="Tahoma"/>
            <family val="2"/>
          </rPr>
          <t xml:space="preserve">
En el Formulario </t>
        </r>
        <r>
          <rPr>
            <b/>
            <sz val="9"/>
            <color indexed="81"/>
            <rFont val="Tahoma"/>
            <family val="2"/>
          </rPr>
          <t xml:space="preserve">Control de Salud Mental </t>
        </r>
        <r>
          <rPr>
            <sz val="9"/>
            <color indexed="81"/>
            <rFont val="Tahoma"/>
            <family val="2"/>
          </rPr>
          <t>en el campo</t>
        </r>
        <r>
          <rPr>
            <b/>
            <sz val="9"/>
            <color indexed="81"/>
            <rFont val="Tahoma"/>
            <family val="2"/>
          </rPr>
          <t xml:space="preserve"> ¿Tiene Alzheimer y/o otras demencias? </t>
        </r>
        <r>
          <rPr>
            <sz val="9"/>
            <color indexed="81"/>
            <rFont val="Tahoma"/>
            <family val="2"/>
          </rPr>
          <t>tenga el Valor</t>
        </r>
        <r>
          <rPr>
            <b/>
            <sz val="9"/>
            <color indexed="81"/>
            <rFont val="Tahoma"/>
            <family val="2"/>
          </rPr>
          <t xml:space="preserve"> SI</t>
        </r>
        <r>
          <rPr>
            <sz val="9"/>
            <color indexed="81"/>
            <rFont val="Tahoma"/>
            <family val="2"/>
          </rPr>
          <t xml:space="preserve">, que tenga en el Campo </t>
        </r>
        <r>
          <rPr>
            <b/>
            <sz val="9"/>
            <color indexed="81"/>
            <rFont val="Tahoma"/>
            <family val="2"/>
          </rPr>
          <t>Estado</t>
        </r>
        <r>
          <rPr>
            <sz val="9"/>
            <color indexed="81"/>
            <rFont val="Tahoma"/>
            <family val="2"/>
          </rPr>
          <t xml:space="preserve"> los Valores</t>
        </r>
        <r>
          <rPr>
            <b/>
            <sz val="9"/>
            <color indexed="81"/>
            <rFont val="Tahoma"/>
            <family val="2"/>
          </rPr>
          <t xml:space="preserve"> Ingreso</t>
        </r>
        <r>
          <rPr>
            <sz val="9"/>
            <color indexed="81"/>
            <rFont val="Tahoma"/>
            <family val="2"/>
          </rPr>
          <t xml:space="preserve"> o </t>
        </r>
        <r>
          <rPr>
            <b/>
            <sz val="9"/>
            <color indexed="81"/>
            <rFont val="Tahoma"/>
            <family val="2"/>
          </rPr>
          <t>Seguimiento</t>
        </r>
        <r>
          <rPr>
            <sz val="9"/>
            <color indexed="81"/>
            <rFont val="Tahoma"/>
            <family val="2"/>
          </rPr>
          <t xml:space="preserve">, y que en el campo </t>
        </r>
        <r>
          <rPr>
            <b/>
            <sz val="9"/>
            <color indexed="81"/>
            <rFont val="Tahoma"/>
            <family val="2"/>
          </rPr>
          <t>Etapa</t>
        </r>
        <r>
          <rPr>
            <sz val="9"/>
            <color indexed="81"/>
            <rFont val="Tahoma"/>
            <family val="2"/>
          </rPr>
          <t xml:space="preserve"> tenga incorporado el valor </t>
        </r>
        <r>
          <rPr>
            <b/>
            <sz val="9"/>
            <color indexed="81"/>
            <rFont val="Tahoma"/>
            <family val="2"/>
          </rPr>
          <t>Leve</t>
        </r>
        <r>
          <rPr>
            <sz val="9"/>
            <color indexed="81"/>
            <rFont val="Tahoma"/>
            <family val="2"/>
          </rPr>
          <t xml:space="preserve">.
Y registrar en el Campo </t>
        </r>
        <r>
          <rPr>
            <b/>
            <sz val="9"/>
            <color indexed="81"/>
            <rFont val="Tahoma"/>
            <family val="2"/>
          </rPr>
          <t xml:space="preserve">Fecha Próximo Control </t>
        </r>
        <r>
          <rPr>
            <sz val="9"/>
            <color indexed="81"/>
            <rFont val="Tahoma"/>
            <family val="2"/>
          </rPr>
          <t xml:space="preserve">una fecha aproximada de su control.
Ademas tener en el Semestre registrada la actividad </t>
        </r>
        <r>
          <rPr>
            <b/>
            <sz val="9"/>
            <color indexed="81"/>
            <rFont val="Tahoma"/>
            <family val="2"/>
          </rPr>
          <t xml:space="preserve">Control de Salud Mental (Nivel Secundario o de especialidades)
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r>
          <rPr>
            <sz val="9"/>
            <color indexed="81"/>
            <rFont val="Tahoma"/>
            <family val="2"/>
          </rPr>
          <t xml:space="preserve">
</t>
        </r>
      </text>
    </comment>
    <comment ref="C96" authorId="5" shapeId="0" xr:uid="{00000000-0006-0000-0500-00004E000000}">
      <text>
        <r>
          <rPr>
            <sz val="9"/>
            <color indexed="81"/>
            <rFont val="Tahoma"/>
            <family val="2"/>
          </rPr>
          <t>Se considerara como</t>
        </r>
        <r>
          <rPr>
            <b/>
            <sz val="9"/>
            <color indexed="81"/>
            <rFont val="Tahoma"/>
            <family val="2"/>
          </rPr>
          <t xml:space="preserve"> Poblacion Bajo Control </t>
        </r>
        <r>
          <rPr>
            <sz val="9"/>
            <color indexed="81"/>
            <rFont val="Tahoma"/>
            <family val="2"/>
          </rPr>
          <t>a aquellos que cumplan con alguna de estas condiciones:
Este dato aparecerá  luego de que en la atención</t>
        </r>
        <r>
          <rPr>
            <b/>
            <sz val="9"/>
            <color indexed="81"/>
            <rFont val="Tahoma"/>
            <family val="2"/>
          </rPr>
          <t xml:space="preserve"> Registrada en el Módulo Box - Pacientes Citados</t>
        </r>
        <r>
          <rPr>
            <sz val="9"/>
            <color indexed="81"/>
            <rFont val="Tahoma"/>
            <family val="2"/>
          </rPr>
          <t xml:space="preserve"> ó </t>
        </r>
        <r>
          <rPr>
            <b/>
            <sz val="9"/>
            <color indexed="81"/>
            <rFont val="Tahoma"/>
            <family val="2"/>
          </rPr>
          <t>Registrada en el Módulo Box - Agregar Documentos a una Atención</t>
        </r>
        <r>
          <rPr>
            <sz val="9"/>
            <color indexed="81"/>
            <rFont val="Tahoma"/>
            <family val="2"/>
          </rPr>
          <t xml:space="preserve">, en </t>
        </r>
        <r>
          <rPr>
            <b/>
            <sz val="9"/>
            <color indexed="81"/>
            <rFont val="Tahoma"/>
            <family val="2"/>
          </rPr>
          <t xml:space="preserve">Establecimientos de Nivel Secundaria o de Especialidad
</t>
        </r>
        <r>
          <rPr>
            <sz val="9"/>
            <color indexed="81"/>
            <rFont val="Tahoma"/>
            <family val="2"/>
          </rPr>
          <t xml:space="preserve">
En el Formulario </t>
        </r>
        <r>
          <rPr>
            <b/>
            <sz val="9"/>
            <color indexed="81"/>
            <rFont val="Tahoma"/>
            <family val="2"/>
          </rPr>
          <t xml:space="preserve">Control de Salud Mental </t>
        </r>
        <r>
          <rPr>
            <sz val="9"/>
            <color indexed="81"/>
            <rFont val="Tahoma"/>
            <family val="2"/>
          </rPr>
          <t xml:space="preserve">en el Campo </t>
        </r>
        <r>
          <rPr>
            <b/>
            <sz val="9"/>
            <color indexed="81"/>
            <rFont val="Tahoma"/>
            <family val="2"/>
          </rPr>
          <t xml:space="preserve">¿Tiene Alzheimer y/o otras demencias? </t>
        </r>
        <r>
          <rPr>
            <sz val="9"/>
            <color indexed="81"/>
            <rFont val="Tahoma"/>
            <family val="2"/>
          </rPr>
          <t xml:space="preserve"> tenga el Valor </t>
        </r>
        <r>
          <rPr>
            <b/>
            <sz val="9"/>
            <color indexed="81"/>
            <rFont val="Tahoma"/>
            <family val="2"/>
          </rPr>
          <t>SI</t>
        </r>
        <r>
          <rPr>
            <sz val="9"/>
            <color indexed="81"/>
            <rFont val="Tahoma"/>
            <family val="2"/>
          </rPr>
          <t>,  que tenga en el Campo</t>
        </r>
        <r>
          <rPr>
            <b/>
            <sz val="9"/>
            <color indexed="81"/>
            <rFont val="Tahoma"/>
            <family val="2"/>
          </rPr>
          <t xml:space="preserve"> Estado</t>
        </r>
        <r>
          <rPr>
            <sz val="9"/>
            <color indexed="81"/>
            <rFont val="Tahoma"/>
            <family val="2"/>
          </rPr>
          <t xml:space="preserve"> los Valores</t>
        </r>
        <r>
          <rPr>
            <b/>
            <sz val="9"/>
            <color indexed="81"/>
            <rFont val="Tahoma"/>
            <family val="2"/>
          </rPr>
          <t xml:space="preserve"> Ingreso</t>
        </r>
        <r>
          <rPr>
            <sz val="9"/>
            <color indexed="81"/>
            <rFont val="Tahoma"/>
            <family val="2"/>
          </rPr>
          <t xml:space="preserve"> o</t>
        </r>
        <r>
          <rPr>
            <b/>
            <sz val="9"/>
            <color indexed="81"/>
            <rFont val="Tahoma"/>
            <family val="2"/>
          </rPr>
          <t xml:space="preserve"> Seguimiento</t>
        </r>
        <r>
          <rPr>
            <sz val="9"/>
            <color indexed="81"/>
            <rFont val="Tahoma"/>
            <family val="2"/>
          </rPr>
          <t>, que en el campo</t>
        </r>
        <r>
          <rPr>
            <b/>
            <sz val="9"/>
            <color indexed="81"/>
            <rFont val="Tahoma"/>
            <family val="2"/>
          </rPr>
          <t xml:space="preserve"> Etapa</t>
        </r>
        <r>
          <rPr>
            <sz val="9"/>
            <color indexed="81"/>
            <rFont val="Tahoma"/>
            <family val="2"/>
          </rPr>
          <t xml:space="preserve"> tenga incorporado el valor </t>
        </r>
        <r>
          <rPr>
            <b/>
            <sz val="9"/>
            <color indexed="81"/>
            <rFont val="Tahoma"/>
            <family val="2"/>
          </rPr>
          <t xml:space="preserve">Moderado.
</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
</t>
        </r>
      </text>
    </comment>
    <comment ref="C97" authorId="5" shapeId="0" xr:uid="{00000000-0006-0000-0500-00004F000000}">
      <text>
        <r>
          <rPr>
            <sz val="9"/>
            <color indexed="81"/>
            <rFont val="Tahoma"/>
            <family val="2"/>
          </rPr>
          <t xml:space="preserve">Se considerara como </t>
        </r>
        <r>
          <rPr>
            <b/>
            <sz val="9"/>
            <color indexed="81"/>
            <rFont val="Tahoma"/>
            <family val="2"/>
          </rPr>
          <t>Poblacion Bajo Control</t>
        </r>
        <r>
          <rPr>
            <sz val="9"/>
            <color indexed="81"/>
            <rFont val="Tahoma"/>
            <family val="2"/>
          </rPr>
          <t xml:space="preserve"> a aquellos que cumplan con alguna de estas condiciones:
Este dato aparecerá  luego de que en la atención </t>
        </r>
        <r>
          <rPr>
            <b/>
            <sz val="9"/>
            <color indexed="81"/>
            <rFont val="Tahoma"/>
            <family val="2"/>
          </rPr>
          <t>Registrada en el Módulo Box - Pacientes Citados</t>
        </r>
        <r>
          <rPr>
            <sz val="9"/>
            <color indexed="81"/>
            <rFont val="Tahoma"/>
            <family val="2"/>
          </rPr>
          <t xml:space="preserve"> ó</t>
        </r>
        <r>
          <rPr>
            <b/>
            <sz val="9"/>
            <color indexed="81"/>
            <rFont val="Tahoma"/>
            <family val="2"/>
          </rPr>
          <t xml:space="preserve"> Registrada en el Módulo Box - Agregar Documentos a una Atención</t>
        </r>
        <r>
          <rPr>
            <sz val="9"/>
            <color indexed="81"/>
            <rFont val="Tahoma"/>
            <family val="2"/>
          </rPr>
          <t xml:space="preserve">, en </t>
        </r>
        <r>
          <rPr>
            <b/>
            <sz val="9"/>
            <color indexed="81"/>
            <rFont val="Tahoma"/>
            <family val="2"/>
          </rPr>
          <t xml:space="preserve">Establecimientos de Nivel Secundaria o de Especialidad
</t>
        </r>
        <r>
          <rPr>
            <sz val="9"/>
            <color indexed="81"/>
            <rFont val="Tahoma"/>
            <family val="2"/>
          </rPr>
          <t xml:space="preserve">
En el Formulario </t>
        </r>
        <r>
          <rPr>
            <b/>
            <sz val="9"/>
            <color indexed="81"/>
            <rFont val="Tahoma"/>
            <family val="2"/>
          </rPr>
          <t xml:space="preserve">Control de Salud Mental </t>
        </r>
        <r>
          <rPr>
            <sz val="9"/>
            <color indexed="81"/>
            <rFont val="Tahoma"/>
            <family val="2"/>
          </rPr>
          <t>en el Campo</t>
        </r>
        <r>
          <rPr>
            <b/>
            <sz val="9"/>
            <color indexed="81"/>
            <rFont val="Tahoma"/>
            <family val="2"/>
          </rPr>
          <t xml:space="preserve"> ¿Tiene Alzheimer y/o otras demencias? </t>
        </r>
        <r>
          <rPr>
            <sz val="9"/>
            <color indexed="81"/>
            <rFont val="Tahoma"/>
            <family val="2"/>
          </rPr>
          <t xml:space="preserve"> tenga el Valor </t>
        </r>
        <r>
          <rPr>
            <b/>
            <sz val="9"/>
            <color indexed="81"/>
            <rFont val="Tahoma"/>
            <family val="2"/>
          </rPr>
          <t>SI</t>
        </r>
        <r>
          <rPr>
            <sz val="9"/>
            <color indexed="81"/>
            <rFont val="Tahoma"/>
            <family val="2"/>
          </rPr>
          <t xml:space="preserve">,  que tenga en el Campo </t>
        </r>
        <r>
          <rPr>
            <b/>
            <sz val="9"/>
            <color indexed="81"/>
            <rFont val="Tahoma"/>
            <family val="2"/>
          </rPr>
          <t>Estado</t>
        </r>
        <r>
          <rPr>
            <sz val="9"/>
            <color indexed="81"/>
            <rFont val="Tahoma"/>
            <family val="2"/>
          </rPr>
          <t xml:space="preserve"> los Valores</t>
        </r>
        <r>
          <rPr>
            <b/>
            <sz val="9"/>
            <color indexed="81"/>
            <rFont val="Tahoma"/>
            <family val="2"/>
          </rPr>
          <t xml:space="preserve"> Ingreso</t>
        </r>
        <r>
          <rPr>
            <sz val="9"/>
            <color indexed="81"/>
            <rFont val="Tahoma"/>
            <family val="2"/>
          </rPr>
          <t xml:space="preserve"> o </t>
        </r>
        <r>
          <rPr>
            <b/>
            <sz val="9"/>
            <color indexed="81"/>
            <rFont val="Tahoma"/>
            <family val="2"/>
          </rPr>
          <t>Seguimiento</t>
        </r>
        <r>
          <rPr>
            <sz val="9"/>
            <color indexed="81"/>
            <rFont val="Tahoma"/>
            <family val="2"/>
          </rPr>
          <t xml:space="preserve"> y que en el campo </t>
        </r>
        <r>
          <rPr>
            <b/>
            <sz val="9"/>
            <color indexed="81"/>
            <rFont val="Tahoma"/>
            <family val="2"/>
          </rPr>
          <t>Etapa</t>
        </r>
        <r>
          <rPr>
            <sz val="9"/>
            <color indexed="81"/>
            <rFont val="Tahoma"/>
            <family val="2"/>
          </rPr>
          <t xml:space="preserve"> tenga incorporado el valor </t>
        </r>
        <r>
          <rPr>
            <b/>
            <sz val="9"/>
            <color indexed="81"/>
            <rFont val="Tahoma"/>
            <family val="2"/>
          </rPr>
          <t>Avanzado</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98" authorId="4" shapeId="0" xr:uid="{00000000-0006-0000-0500-000050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 xml:space="preserve">a aquellos que cumplan con alguna de estas condiciones:
Este dato aparecerá  luego de que en la atención </t>
        </r>
        <r>
          <rPr>
            <b/>
            <sz val="9"/>
            <color indexed="81"/>
            <rFont val="Tahoma"/>
            <family val="2"/>
          </rPr>
          <t xml:space="preserve">Registrada en el Módulo Box </t>
        </r>
        <r>
          <rPr>
            <sz val="9"/>
            <color indexed="81"/>
            <rFont val="Tahoma"/>
            <family val="2"/>
          </rPr>
          <t xml:space="preserve">- </t>
        </r>
        <r>
          <rPr>
            <b/>
            <sz val="9"/>
            <color indexed="81"/>
            <rFont val="Tahoma"/>
            <family val="2"/>
          </rPr>
          <t>Pacientes Citados ó Registrada en el Módulo Box - Agregar Documentos a una Atención</t>
        </r>
        <r>
          <rPr>
            <sz val="9"/>
            <color indexed="81"/>
            <rFont val="Tahoma"/>
            <family val="2"/>
          </rPr>
          <t>, en</t>
        </r>
        <r>
          <rPr>
            <b/>
            <sz val="9"/>
            <color indexed="81"/>
            <rFont val="Tahoma"/>
            <family val="2"/>
          </rPr>
          <t xml:space="preserve"> Establecimientos de Nivel Secundaria o de Especialidad</t>
        </r>
        <r>
          <rPr>
            <sz val="9"/>
            <color indexed="81"/>
            <rFont val="Tahoma"/>
            <family val="2"/>
          </rPr>
          <t xml:space="preserve">
En el Formulario</t>
        </r>
        <r>
          <rPr>
            <b/>
            <sz val="9"/>
            <color indexed="81"/>
            <rFont val="Tahoma"/>
            <family val="2"/>
          </rPr>
          <t xml:space="preserve"> Control de Salud Mental</t>
        </r>
        <r>
          <rPr>
            <sz val="9"/>
            <color indexed="81"/>
            <rFont val="Tahoma"/>
            <family val="2"/>
          </rPr>
          <t xml:space="preserve">  en el Campo </t>
        </r>
        <r>
          <rPr>
            <b/>
            <sz val="9"/>
            <color indexed="81"/>
            <rFont val="Tahoma"/>
            <family val="2"/>
          </rPr>
          <t>¿Tiene Esquizofrenia?</t>
        </r>
        <r>
          <rPr>
            <sz val="9"/>
            <color indexed="81"/>
            <rFont val="Tahoma"/>
            <family val="2"/>
          </rPr>
          <t xml:space="preserve"> tenga el Valor </t>
        </r>
        <r>
          <rPr>
            <b/>
            <sz val="9"/>
            <color indexed="81"/>
            <rFont val="Tahoma"/>
            <family val="2"/>
          </rPr>
          <t>SI</t>
        </r>
        <r>
          <rPr>
            <sz val="9"/>
            <color indexed="81"/>
            <rFont val="Tahoma"/>
            <family val="2"/>
          </rPr>
          <t xml:space="preserve"> y que tenga en el Campo </t>
        </r>
        <r>
          <rPr>
            <b/>
            <sz val="9"/>
            <color indexed="81"/>
            <rFont val="Tahoma"/>
            <family val="2"/>
          </rPr>
          <t>Estado</t>
        </r>
        <r>
          <rPr>
            <sz val="9"/>
            <color indexed="81"/>
            <rFont val="Tahoma"/>
            <family val="2"/>
          </rPr>
          <t xml:space="preserve"> los Valores </t>
        </r>
        <r>
          <rPr>
            <b/>
            <sz val="9"/>
            <color indexed="81"/>
            <rFont val="Tahoma"/>
            <family val="2"/>
          </rPr>
          <t>Ingreso</t>
        </r>
        <r>
          <rPr>
            <sz val="9"/>
            <color indexed="81"/>
            <rFont val="Tahoma"/>
            <family val="2"/>
          </rPr>
          <t xml:space="preserve"> o </t>
        </r>
        <r>
          <rPr>
            <b/>
            <sz val="9"/>
            <color indexed="81"/>
            <rFont val="Tahoma"/>
            <family val="2"/>
          </rPr>
          <t xml:space="preserve">Seguimiento.
</t>
        </r>
        <r>
          <rPr>
            <sz val="9"/>
            <color indexed="81"/>
            <rFont val="Tahoma"/>
            <family val="2"/>
          </rPr>
          <t xml:space="preserve">
Y registrar en el Campo</t>
        </r>
        <r>
          <rPr>
            <b/>
            <sz val="9"/>
            <color indexed="81"/>
            <rFont val="Tahoma"/>
            <family val="2"/>
          </rPr>
          <t xml:space="preserve"> Fecha Próximo Control </t>
        </r>
        <r>
          <rPr>
            <sz val="9"/>
            <color indexed="81"/>
            <rFont val="Tahoma"/>
            <family val="2"/>
          </rPr>
          <t xml:space="preserve">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 xml:space="preserve">
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99" authorId="4" shapeId="0" xr:uid="{00000000-0006-0000-0500-000051000000}">
      <text>
        <r>
          <rPr>
            <sz val="9"/>
            <color indexed="81"/>
            <rFont val="Tahoma"/>
            <family val="2"/>
          </rPr>
          <t>Se considerara como</t>
        </r>
        <r>
          <rPr>
            <b/>
            <sz val="9"/>
            <color indexed="81"/>
            <rFont val="Tahoma"/>
            <family val="2"/>
          </rPr>
          <t xml:space="preserve"> Poblacion Bajo Control</t>
        </r>
        <r>
          <rPr>
            <sz val="9"/>
            <color indexed="81"/>
            <rFont val="Tahoma"/>
            <family val="2"/>
          </rPr>
          <t xml:space="preserve"> a aquellos que cumplan con alguna de estas condiciones:
Este dato aparecerá  luego de que en la atención</t>
        </r>
        <r>
          <rPr>
            <b/>
            <sz val="9"/>
            <color indexed="81"/>
            <rFont val="Tahoma"/>
            <family val="2"/>
          </rPr>
          <t xml:space="preserve"> Registrada en el Módulo Box - Pacientes Citados </t>
        </r>
        <r>
          <rPr>
            <sz val="9"/>
            <color indexed="81"/>
            <rFont val="Tahoma"/>
            <family val="2"/>
          </rPr>
          <t xml:space="preserve">ó </t>
        </r>
        <r>
          <rPr>
            <b/>
            <sz val="9"/>
            <color indexed="81"/>
            <rFont val="Tahoma"/>
            <family val="2"/>
          </rPr>
          <t>Registrada en el Módulo Box - Agregar Documentos a una Atención</t>
        </r>
        <r>
          <rPr>
            <sz val="9"/>
            <color indexed="81"/>
            <rFont val="Tahoma"/>
            <family val="2"/>
          </rPr>
          <t xml:space="preserve">, en </t>
        </r>
        <r>
          <rPr>
            <b/>
            <sz val="9"/>
            <color indexed="81"/>
            <rFont val="Tahoma"/>
            <family val="2"/>
          </rPr>
          <t>Establecimientos de Nivel Secundaria o de Especialidad</t>
        </r>
        <r>
          <rPr>
            <sz val="9"/>
            <color indexed="81"/>
            <rFont val="Tahoma"/>
            <family val="2"/>
          </rPr>
          <t xml:space="preserve">
En el Formulario </t>
        </r>
        <r>
          <rPr>
            <b/>
            <sz val="9"/>
            <color indexed="81"/>
            <rFont val="Tahoma"/>
            <family val="2"/>
          </rPr>
          <t xml:space="preserve">Control de Salud Mental </t>
        </r>
        <r>
          <rPr>
            <sz val="9"/>
            <color indexed="81"/>
            <rFont val="Tahoma"/>
            <family val="2"/>
          </rPr>
          <t xml:space="preserve">en el Campo </t>
        </r>
        <r>
          <rPr>
            <b/>
            <sz val="9"/>
            <color indexed="81"/>
            <rFont val="Tahoma"/>
            <family val="2"/>
          </rPr>
          <t>¿Primer Episodio Esquizofrenia con Ocupación Regular?</t>
        </r>
        <r>
          <rPr>
            <sz val="9"/>
            <color indexed="81"/>
            <rFont val="Tahoma"/>
            <family val="2"/>
          </rPr>
          <t xml:space="preserve"> tenga el Valor SI y que tenga en el Campo </t>
        </r>
        <r>
          <rPr>
            <b/>
            <sz val="9"/>
            <color indexed="81"/>
            <rFont val="Tahoma"/>
            <family val="2"/>
          </rPr>
          <t>Estado</t>
        </r>
        <r>
          <rPr>
            <sz val="9"/>
            <color indexed="81"/>
            <rFont val="Tahoma"/>
            <family val="2"/>
          </rPr>
          <t xml:space="preserve"> los Valores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Ademas tener en el Semestre registrada la actividad </t>
        </r>
        <r>
          <rPr>
            <b/>
            <sz val="9"/>
            <color indexed="81"/>
            <rFont val="Tahoma"/>
            <family val="2"/>
          </rPr>
          <t xml:space="preserve">Control de Salud Mental (Nivel Secundario o de especialidades)
</t>
        </r>
        <r>
          <rPr>
            <sz val="9"/>
            <color indexed="81"/>
            <rFont val="Tahoma"/>
            <family val="2"/>
          </rPr>
          <t xml:space="preserve">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100" authorId="4" shapeId="0" xr:uid="{00000000-0006-0000-0500-000052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a aquellos que cumplan con alguna de estas condiciones:
Este dato aparecerá  luego de que en la atención</t>
        </r>
        <r>
          <rPr>
            <b/>
            <sz val="9"/>
            <color indexed="81"/>
            <rFont val="Tahoma"/>
            <family val="2"/>
          </rPr>
          <t xml:space="preserve"> Registrada en el Módulo Box - Pacientes Citados </t>
        </r>
        <r>
          <rPr>
            <sz val="9"/>
            <color indexed="81"/>
            <rFont val="Tahoma"/>
            <family val="2"/>
          </rPr>
          <t xml:space="preserve">ó </t>
        </r>
        <r>
          <rPr>
            <b/>
            <sz val="9"/>
            <color indexed="81"/>
            <rFont val="Tahoma"/>
            <family val="2"/>
          </rPr>
          <t>Registrada en el Módulo Box - Agregar Documentos a una Atención</t>
        </r>
        <r>
          <rPr>
            <sz val="9"/>
            <color indexed="81"/>
            <rFont val="Tahoma"/>
            <family val="2"/>
          </rPr>
          <t>, en</t>
        </r>
        <r>
          <rPr>
            <b/>
            <sz val="9"/>
            <color indexed="81"/>
            <rFont val="Tahoma"/>
            <family val="2"/>
          </rPr>
          <t xml:space="preserve"> Establecimientos de Nivel Secundaria o de Especialidad</t>
        </r>
        <r>
          <rPr>
            <sz val="9"/>
            <color indexed="81"/>
            <rFont val="Tahoma"/>
            <family val="2"/>
          </rPr>
          <t xml:space="preserve">
En el Formulario </t>
        </r>
        <r>
          <rPr>
            <b/>
            <sz val="9"/>
            <color indexed="81"/>
            <rFont val="Tahoma"/>
            <family val="2"/>
          </rPr>
          <t xml:space="preserve">Control de Salud Mental </t>
        </r>
        <r>
          <rPr>
            <sz val="9"/>
            <color indexed="81"/>
            <rFont val="Tahoma"/>
            <family val="2"/>
          </rPr>
          <t xml:space="preserve"> en el Campo </t>
        </r>
        <r>
          <rPr>
            <b/>
            <sz val="9"/>
            <color indexed="81"/>
            <rFont val="Tahoma"/>
            <family val="2"/>
          </rPr>
          <t>¿Tiene trastorno de la conducta alimentaria?</t>
        </r>
        <r>
          <rPr>
            <sz val="9"/>
            <color indexed="81"/>
            <rFont val="Tahoma"/>
            <family val="2"/>
          </rPr>
          <t xml:space="preserve"> tenga el Valor </t>
        </r>
        <r>
          <rPr>
            <b/>
            <sz val="9"/>
            <color indexed="81"/>
            <rFont val="Tahoma"/>
            <family val="2"/>
          </rPr>
          <t>SI</t>
        </r>
        <r>
          <rPr>
            <sz val="9"/>
            <color indexed="81"/>
            <rFont val="Tahoma"/>
            <family val="2"/>
          </rPr>
          <t xml:space="preserve"> y en el Campo </t>
        </r>
        <r>
          <rPr>
            <b/>
            <sz val="9"/>
            <color indexed="81"/>
            <rFont val="Tahoma"/>
            <family val="2"/>
          </rPr>
          <t xml:space="preserve">Estado </t>
        </r>
        <r>
          <rPr>
            <sz val="9"/>
            <color indexed="81"/>
            <rFont val="Tahoma"/>
            <family val="2"/>
          </rPr>
          <t xml:space="preserve">los Valores </t>
        </r>
        <r>
          <rPr>
            <b/>
            <sz val="9"/>
            <color indexed="81"/>
            <rFont val="Tahoma"/>
            <family val="2"/>
          </rPr>
          <t xml:space="preserve">Ingreso </t>
        </r>
        <r>
          <rPr>
            <sz val="9"/>
            <color indexed="81"/>
            <rFont val="Tahoma"/>
            <family val="2"/>
          </rPr>
          <t>o</t>
        </r>
        <r>
          <rPr>
            <b/>
            <sz val="9"/>
            <color indexed="81"/>
            <rFont val="Tahoma"/>
            <family val="2"/>
          </rPr>
          <t xml:space="preserve"> Seguimiento.</t>
        </r>
        <r>
          <rPr>
            <sz val="9"/>
            <color indexed="81"/>
            <rFont val="Tahoma"/>
            <family val="2"/>
          </rPr>
          <t xml:space="preserve">
Y registrar en el Campo</t>
        </r>
        <r>
          <rPr>
            <b/>
            <sz val="9"/>
            <color indexed="81"/>
            <rFont val="Tahoma"/>
            <family val="2"/>
          </rPr>
          <t xml:space="preserve"> Fecha Próximo Control </t>
        </r>
        <r>
          <rPr>
            <sz val="9"/>
            <color indexed="81"/>
            <rFont val="Tahoma"/>
            <family val="2"/>
          </rPr>
          <t>una fecha aproximada de su control.
Ademas tener en el Semestre registrada la actividad</t>
        </r>
        <r>
          <rPr>
            <b/>
            <sz val="9"/>
            <color indexed="81"/>
            <rFont val="Tahoma"/>
            <family val="2"/>
          </rPr>
          <t xml:space="preserve"> Control de Salud Mental (Nivel Secundario o de especialidades)</t>
        </r>
        <r>
          <rPr>
            <sz val="9"/>
            <color indexed="81"/>
            <rFont val="Tahoma"/>
            <family val="2"/>
          </rPr>
          <t xml:space="preserve">
</t>
        </r>
        <r>
          <rPr>
            <b/>
            <sz val="9"/>
            <color indexed="81"/>
            <rFont val="Tahoma"/>
            <family val="2"/>
          </rPr>
          <t xml:space="preserve">
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101" authorId="4" shapeId="0" xr:uid="{00000000-0006-0000-0500-000053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 xml:space="preserve">a aquellos que cumplan con alguna de estas condiciones:
Este dato aparecerá  luego de que en la atención </t>
        </r>
        <r>
          <rPr>
            <b/>
            <sz val="9"/>
            <color indexed="81"/>
            <rFont val="Tahoma"/>
            <family val="2"/>
          </rPr>
          <t xml:space="preserve">Registrada en el Módulo Box </t>
        </r>
        <r>
          <rPr>
            <sz val="9"/>
            <color indexed="81"/>
            <rFont val="Tahoma"/>
            <family val="2"/>
          </rPr>
          <t xml:space="preserve">- </t>
        </r>
        <r>
          <rPr>
            <b/>
            <sz val="9"/>
            <color indexed="81"/>
            <rFont val="Tahoma"/>
            <family val="2"/>
          </rPr>
          <t>Pacientes Citados ó Registrada en el Módulo Box - Agregar Documentos a una Atención</t>
        </r>
        <r>
          <rPr>
            <sz val="9"/>
            <color indexed="81"/>
            <rFont val="Tahoma"/>
            <family val="2"/>
          </rPr>
          <t xml:space="preserve">, en </t>
        </r>
        <r>
          <rPr>
            <b/>
            <sz val="9"/>
            <color indexed="81"/>
            <rFont val="Tahoma"/>
            <family val="2"/>
          </rPr>
          <t xml:space="preserve">Establecimientos de Nivel Secundaria o de Especialidad
</t>
        </r>
        <r>
          <rPr>
            <sz val="9"/>
            <color indexed="81"/>
            <rFont val="Tahoma"/>
            <family val="2"/>
          </rPr>
          <t xml:space="preserve">
En el Formulario </t>
        </r>
        <r>
          <rPr>
            <b/>
            <sz val="9"/>
            <color indexed="81"/>
            <rFont val="Tahoma"/>
            <family val="2"/>
          </rPr>
          <t xml:space="preserve">Control de Salud Mental </t>
        </r>
        <r>
          <rPr>
            <sz val="9"/>
            <color indexed="81"/>
            <rFont val="Tahoma"/>
            <family val="2"/>
          </rPr>
          <t xml:space="preserve"> en el Campo </t>
        </r>
        <r>
          <rPr>
            <b/>
            <sz val="9"/>
            <color indexed="81"/>
            <rFont val="Tahoma"/>
            <family val="2"/>
          </rPr>
          <t>¿Tiene retraso mental?</t>
        </r>
        <r>
          <rPr>
            <sz val="9"/>
            <color indexed="81"/>
            <rFont val="Tahoma"/>
            <family val="2"/>
          </rPr>
          <t xml:space="preserve"> tenga el Valor </t>
        </r>
        <r>
          <rPr>
            <b/>
            <sz val="9"/>
            <color indexed="81"/>
            <rFont val="Tahoma"/>
            <family val="2"/>
          </rPr>
          <t xml:space="preserve">SI </t>
        </r>
        <r>
          <rPr>
            <sz val="9"/>
            <color indexed="81"/>
            <rFont val="Tahoma"/>
            <family val="2"/>
          </rPr>
          <t xml:space="preserve">
y que tenga en el Campo</t>
        </r>
        <r>
          <rPr>
            <b/>
            <sz val="9"/>
            <color indexed="81"/>
            <rFont val="Tahoma"/>
            <family val="2"/>
          </rPr>
          <t xml:space="preserve"> Estado</t>
        </r>
        <r>
          <rPr>
            <sz val="9"/>
            <color indexed="81"/>
            <rFont val="Tahoma"/>
            <family val="2"/>
          </rPr>
          <t xml:space="preserve"> los Valores</t>
        </r>
        <r>
          <rPr>
            <b/>
            <sz val="9"/>
            <color indexed="81"/>
            <rFont val="Tahoma"/>
            <family val="2"/>
          </rPr>
          <t xml:space="preserve"> Ingreso</t>
        </r>
        <r>
          <rPr>
            <sz val="9"/>
            <color indexed="81"/>
            <rFont val="Tahoma"/>
            <family val="2"/>
          </rPr>
          <t xml:space="preserve"> o </t>
        </r>
        <r>
          <rPr>
            <b/>
            <sz val="9"/>
            <color indexed="81"/>
            <rFont val="Tahoma"/>
            <family val="2"/>
          </rPr>
          <t xml:space="preserve">Seguimiento.
</t>
        </r>
        <r>
          <rPr>
            <sz val="9"/>
            <color indexed="81"/>
            <rFont val="Tahoma"/>
            <family val="2"/>
          </rPr>
          <t xml:space="preserve">
Y registrar en el Campo</t>
        </r>
        <r>
          <rPr>
            <b/>
            <sz val="9"/>
            <color indexed="81"/>
            <rFont val="Tahoma"/>
            <family val="2"/>
          </rPr>
          <t xml:space="preserve"> Fecha Próximo Control</t>
        </r>
        <r>
          <rPr>
            <sz val="9"/>
            <color indexed="81"/>
            <rFont val="Tahoma"/>
            <family val="2"/>
          </rPr>
          <t xml:space="preserve"> 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102" authorId="4" shapeId="0" xr:uid="{00000000-0006-0000-0500-000054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a aquellos que cumplan con alguna de estas condiciones:
Este dato aparecerá  luego de que en la atención Registrada en el</t>
        </r>
        <r>
          <rPr>
            <b/>
            <sz val="9"/>
            <color indexed="81"/>
            <rFont val="Tahoma"/>
            <family val="2"/>
          </rPr>
          <t xml:space="preserve"> Módulo Box - Pacientes Citados </t>
        </r>
        <r>
          <rPr>
            <sz val="9"/>
            <color indexed="81"/>
            <rFont val="Tahoma"/>
            <family val="2"/>
          </rPr>
          <t xml:space="preserve">ó </t>
        </r>
        <r>
          <rPr>
            <b/>
            <sz val="9"/>
            <color indexed="81"/>
            <rFont val="Tahoma"/>
            <family val="2"/>
          </rPr>
          <t>Registrada en el Módulo Box - Agregar Documentos a una Atención</t>
        </r>
        <r>
          <rPr>
            <sz val="9"/>
            <color indexed="81"/>
            <rFont val="Tahoma"/>
            <family val="2"/>
          </rPr>
          <t xml:space="preserve">, en </t>
        </r>
        <r>
          <rPr>
            <b/>
            <sz val="9"/>
            <color indexed="81"/>
            <rFont val="Tahoma"/>
            <family val="2"/>
          </rPr>
          <t>Establecimientos de Nivel Secundaria o de Especialidad</t>
        </r>
        <r>
          <rPr>
            <sz val="9"/>
            <color indexed="81"/>
            <rFont val="Tahoma"/>
            <family val="2"/>
          </rPr>
          <t xml:space="preserve">
En el Formulario </t>
        </r>
        <r>
          <rPr>
            <b/>
            <sz val="9"/>
            <color indexed="81"/>
            <rFont val="Tahoma"/>
            <family val="2"/>
          </rPr>
          <t xml:space="preserve">Control de Salud Mental </t>
        </r>
        <r>
          <rPr>
            <sz val="9"/>
            <color indexed="81"/>
            <rFont val="Tahoma"/>
            <family val="2"/>
          </rPr>
          <t xml:space="preserve"> en el Campo </t>
        </r>
        <r>
          <rPr>
            <b/>
            <sz val="9"/>
            <color indexed="81"/>
            <rFont val="Tahoma"/>
            <family val="2"/>
          </rPr>
          <t>¿Tiene Trastorno de Personalidad?</t>
        </r>
        <r>
          <rPr>
            <sz val="9"/>
            <color indexed="81"/>
            <rFont val="Tahoma"/>
            <family val="2"/>
          </rPr>
          <t xml:space="preserve">  tenga el Valor</t>
        </r>
        <r>
          <rPr>
            <b/>
            <sz val="9"/>
            <color indexed="81"/>
            <rFont val="Tahoma"/>
            <family val="2"/>
          </rPr>
          <t xml:space="preserve"> SI</t>
        </r>
        <r>
          <rPr>
            <sz val="9"/>
            <color indexed="81"/>
            <rFont val="Tahoma"/>
            <family val="2"/>
          </rPr>
          <t xml:space="preserve"> y  en el Campo </t>
        </r>
        <r>
          <rPr>
            <b/>
            <sz val="9"/>
            <color indexed="81"/>
            <rFont val="Tahoma"/>
            <family val="2"/>
          </rPr>
          <t>Estado</t>
        </r>
        <r>
          <rPr>
            <sz val="9"/>
            <color indexed="81"/>
            <rFont val="Tahoma"/>
            <family val="2"/>
          </rPr>
          <t xml:space="preserve"> los Valores </t>
        </r>
        <r>
          <rPr>
            <b/>
            <sz val="9"/>
            <color indexed="81"/>
            <rFont val="Tahoma"/>
            <family val="2"/>
          </rPr>
          <t>Ingreso</t>
        </r>
        <r>
          <rPr>
            <sz val="9"/>
            <color indexed="81"/>
            <rFont val="Tahoma"/>
            <family val="2"/>
          </rPr>
          <t xml:space="preserve"> o </t>
        </r>
        <r>
          <rPr>
            <b/>
            <sz val="9"/>
            <color indexed="81"/>
            <rFont val="Tahoma"/>
            <family val="2"/>
          </rPr>
          <t>Seguimiento.</t>
        </r>
        <r>
          <rPr>
            <sz val="9"/>
            <color indexed="81"/>
            <rFont val="Tahoma"/>
            <family val="2"/>
          </rPr>
          <t xml:space="preserve">
Y registrar en el Campo </t>
        </r>
        <r>
          <rPr>
            <b/>
            <sz val="9"/>
            <color indexed="81"/>
            <rFont val="Tahoma"/>
            <family val="2"/>
          </rPr>
          <t xml:space="preserve">Fecha Próximo Control </t>
        </r>
        <r>
          <rPr>
            <sz val="9"/>
            <color indexed="81"/>
            <rFont val="Tahoma"/>
            <family val="2"/>
          </rPr>
          <t>una fecha aproximada de su control.
Ademas tener en el Semestre registrada la actividad</t>
        </r>
        <r>
          <rPr>
            <b/>
            <sz val="9"/>
            <color indexed="81"/>
            <rFont val="Tahoma"/>
            <family val="2"/>
          </rPr>
          <t xml:space="preserve"> 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103" authorId="2" shapeId="0" xr:uid="{8F8B7C76-A6AF-401E-A773-30795CF4C046}">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Módulo Box - Pacientes Citados ó Registrada en el Módulo Box - Agregar Documentos a una Atención, en Establecimientos de Nivel Secundaria o de Especialidad</t>
        </r>
        <r>
          <rPr>
            <sz val="9"/>
            <color indexed="81"/>
            <rFont val="Tahoma"/>
            <family val="2"/>
          </rPr>
          <t xml:space="preserve">
En el </t>
        </r>
        <r>
          <rPr>
            <b/>
            <sz val="9"/>
            <color indexed="81"/>
            <rFont val="Tahoma"/>
            <family val="2"/>
          </rPr>
          <t>Formulario Control de Salud Mental  en el Campo ¿Tiene trastorno Generalizado del Desarrollo? tenga el Valor SI y en el Campo Estado los Valores Ingreso o Seguimiento.
En la pregunta: ¿Tiene Autismo? tenga el valor SI y en el campo Estado los valores Ingreso o Seguimiento</t>
        </r>
        <r>
          <rPr>
            <sz val="9"/>
            <color indexed="81"/>
            <rFont val="Tahoma"/>
            <family val="2"/>
          </rPr>
          <t xml:space="preserve">
</t>
        </r>
        <r>
          <rPr>
            <b/>
            <sz val="9"/>
            <color indexed="81"/>
            <rFont val="Tahoma"/>
            <family val="2"/>
          </rPr>
          <t>Y registrar en el Campo Fecha Próximo Control una fecha aproximada de su control.</t>
        </r>
        <r>
          <rPr>
            <sz val="9"/>
            <color indexed="81"/>
            <rFont val="Tahoma"/>
            <family val="2"/>
          </rPr>
          <t xml:space="preserve">
</t>
        </r>
        <r>
          <rPr>
            <b/>
            <sz val="9"/>
            <color indexed="81"/>
            <rFont val="Tahoma"/>
            <family val="2"/>
          </rPr>
          <t>Ademas tener en el Semestre registrada la actividad Control de Salud Mental (Nivel Secundario o de especialidades).</t>
        </r>
        <r>
          <rPr>
            <sz val="9"/>
            <color indexed="81"/>
            <rFont val="Tahoma"/>
            <family val="2"/>
          </rPr>
          <t xml:space="preserve">
Ref. Manual DEIS Serie P: Se considera como población bajo control a todas las personas que tienen citación para estos profesionales, hasta un plazo máximo de inasistencia a su citación de 45 días, a la fecha del corte. En este periodo se activa el sistema de rescate de inasistentes.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104" authorId="2" shapeId="0" xr:uid="{FE03E95C-04F7-4E28-BE39-875D162287F0}">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Módulo Box - Pacientes Citados ó Registrada en el Módulo Box - Agregar Documentos a una Atención, en Establecimientos de Nivel Secundaria o de Especialidad</t>
        </r>
        <r>
          <rPr>
            <sz val="9"/>
            <color indexed="81"/>
            <rFont val="Tahoma"/>
            <family val="2"/>
          </rPr>
          <t xml:space="preserve">
En el </t>
        </r>
        <r>
          <rPr>
            <b/>
            <sz val="9"/>
            <color indexed="81"/>
            <rFont val="Tahoma"/>
            <family val="2"/>
          </rPr>
          <t>Formulario Control de Salud Mental  en el Campo ¿Tiene trastorno Generalizado del Desarrollo? tenga el Valor SI y en el Campo Estado los Valores Ingreso o Seguimiento.
En la pregunta: ¿Tiene Aperger? tenga el valor SI y en el campo Estado los valores Ingreso o Seguimiento</t>
        </r>
        <r>
          <rPr>
            <sz val="9"/>
            <color indexed="81"/>
            <rFont val="Tahoma"/>
            <family val="2"/>
          </rPr>
          <t xml:space="preserve">
</t>
        </r>
        <r>
          <rPr>
            <b/>
            <sz val="9"/>
            <color indexed="81"/>
            <rFont val="Tahoma"/>
            <family val="2"/>
          </rPr>
          <t>Y registrar en el Campo Fecha Próximo Control una fecha aproximada de su control.</t>
        </r>
        <r>
          <rPr>
            <sz val="9"/>
            <color indexed="81"/>
            <rFont val="Tahoma"/>
            <family val="2"/>
          </rPr>
          <t xml:space="preserve">
</t>
        </r>
        <r>
          <rPr>
            <b/>
            <sz val="9"/>
            <color indexed="81"/>
            <rFont val="Tahoma"/>
            <family val="2"/>
          </rPr>
          <t>Ademas tener en el Semestre registrada la actividad Control de Salud Mental (Nivel Secundario o de especialidades).</t>
        </r>
        <r>
          <rPr>
            <sz val="9"/>
            <color indexed="81"/>
            <rFont val="Tahoma"/>
            <family val="2"/>
          </rPr>
          <t xml:space="preserve">
Ref. Manual DEIS Serie P: Se considera como población bajo control a todas las personas que tienen citación para estos profesionales, hasta un plazo máximo de inasistencia a su citación de 45 días, a la fecha del corte. En este periodo se activa el sistema de rescate de inasistentes.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105" authorId="2" shapeId="0" xr:uid="{2F9F54DE-3A02-471D-8435-4556F217464F}">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Módulo Box - Pacientes Citados ó Registrada en el Módulo Box - Agregar Documentos a una Atención, en Establecimientos de Nivel Secundaria o de Especialidad</t>
        </r>
        <r>
          <rPr>
            <sz val="9"/>
            <color indexed="81"/>
            <rFont val="Tahoma"/>
            <family val="2"/>
          </rPr>
          <t xml:space="preserve">
En el </t>
        </r>
        <r>
          <rPr>
            <b/>
            <sz val="9"/>
            <color indexed="81"/>
            <rFont val="Tahoma"/>
            <family val="2"/>
          </rPr>
          <t>Formulario Control de Salud Mental  en el Campo ¿Tiene trastorno Generalizado del Desarrollo? tenga el Valor SI y en el Campo Estado los Valores Ingreso o Seguimiento.
En la pregunta: ¿Tiene Sindrome de Rett? tenga el valor SI y en el campo Estado los valores Ingreso o Seguimiento</t>
        </r>
        <r>
          <rPr>
            <sz val="9"/>
            <color indexed="81"/>
            <rFont val="Tahoma"/>
            <family val="2"/>
          </rPr>
          <t xml:space="preserve">
</t>
        </r>
        <r>
          <rPr>
            <b/>
            <sz val="9"/>
            <color indexed="81"/>
            <rFont val="Tahoma"/>
            <family val="2"/>
          </rPr>
          <t>Y registrar en el Campo Fecha Próximo Control una fecha aproximada de su control.</t>
        </r>
        <r>
          <rPr>
            <sz val="9"/>
            <color indexed="81"/>
            <rFont val="Tahoma"/>
            <family val="2"/>
          </rPr>
          <t xml:space="preserve">
</t>
        </r>
        <r>
          <rPr>
            <b/>
            <sz val="9"/>
            <color indexed="81"/>
            <rFont val="Tahoma"/>
            <family val="2"/>
          </rPr>
          <t>Ademas tener en el Semestre registrada la actividad Control de Salud Mental (Nivel Secundario o de especialidades).</t>
        </r>
        <r>
          <rPr>
            <sz val="9"/>
            <color indexed="81"/>
            <rFont val="Tahoma"/>
            <family val="2"/>
          </rPr>
          <t xml:space="preserve">
Ref. Manual DEIS Serie P: Se considera como población bajo control a todas las personas que tienen citación para estos profesionales, hasta un plazo máximo de inasistencia a su citación de 45 días, a la fecha del corte. En este periodo se activa el sistema de rescate de inasistentes.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106" authorId="2" shapeId="0" xr:uid="{482AE2ED-445A-45CF-A52D-541026CEC59F}">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Módulo Box - Pacientes Citados ó Registrada en el Módulo Box - Agregar Documentos a una Atención, en Establecimientos de Nivel Secundaria o de Especialidad</t>
        </r>
        <r>
          <rPr>
            <sz val="9"/>
            <color indexed="81"/>
            <rFont val="Tahoma"/>
            <family val="2"/>
          </rPr>
          <t xml:space="preserve">
En el </t>
        </r>
        <r>
          <rPr>
            <b/>
            <sz val="9"/>
            <color indexed="81"/>
            <rFont val="Tahoma"/>
            <family val="2"/>
          </rPr>
          <t>Formulario Control de Salud Mental  en el Campo ¿Tiene trastorno Generalizado del Desarrollo? tenga el Valor SI y en el Campo Estado los Valores Ingreso o Seguimiento.
En la pregunta: ¿Tiene trastorno desintegrativo de la infancia? tenga el valor SI y en el campo Estado los valores Ingreso o Seguimiento</t>
        </r>
        <r>
          <rPr>
            <sz val="9"/>
            <color indexed="81"/>
            <rFont val="Tahoma"/>
            <family val="2"/>
          </rPr>
          <t xml:space="preserve">
</t>
        </r>
        <r>
          <rPr>
            <b/>
            <sz val="9"/>
            <color indexed="81"/>
            <rFont val="Tahoma"/>
            <family val="2"/>
          </rPr>
          <t>Y registrar en el Campo Fecha Próximo Control una fecha aproximada de su control.</t>
        </r>
        <r>
          <rPr>
            <sz val="9"/>
            <color indexed="81"/>
            <rFont val="Tahoma"/>
            <family val="2"/>
          </rPr>
          <t xml:space="preserve">
</t>
        </r>
        <r>
          <rPr>
            <b/>
            <sz val="9"/>
            <color indexed="81"/>
            <rFont val="Tahoma"/>
            <family val="2"/>
          </rPr>
          <t>Ademas tener en el Semestre registrada la actividad Control de Salud Mental (Nivel Secundario o de especialidades).</t>
        </r>
        <r>
          <rPr>
            <sz val="9"/>
            <color indexed="81"/>
            <rFont val="Tahoma"/>
            <family val="2"/>
          </rPr>
          <t xml:space="preserve">
Ref. Manual DEIS Serie P: Se considera como población bajo control a todas las personas que tienen citación para estos profesionales, hasta un plazo máximo de inasistencia a su citación de 45 días, a la fecha del corte. En este periodo se activa el sistema de rescate de inasistentes.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B107" authorId="2" shapeId="0" xr:uid="{3F47BAE9-3C5E-4958-98C4-6C7608BBCBBA}">
      <text>
        <r>
          <rPr>
            <sz val="9"/>
            <color indexed="81"/>
            <rFont val="Tahoma"/>
            <family val="2"/>
          </rPr>
          <t xml:space="preserve">Se considerara como Poblacion Bajo Control a aquellos que cumplan con alguna de estas condiciones:
Este dato aparecerá  luego de que en la atención Registrada en el </t>
        </r>
        <r>
          <rPr>
            <b/>
            <sz val="9"/>
            <color indexed="81"/>
            <rFont val="Tahoma"/>
            <family val="2"/>
          </rPr>
          <t>Módulo Box - Pacientes Citados ó Registrada en el Módulo Box - Agregar Documentos a una Atención, en Establecimientos de Nivel Secundaria o de Especialidad</t>
        </r>
        <r>
          <rPr>
            <sz val="9"/>
            <color indexed="81"/>
            <rFont val="Tahoma"/>
            <family val="2"/>
          </rPr>
          <t xml:space="preserve">
En el </t>
        </r>
        <r>
          <rPr>
            <b/>
            <sz val="9"/>
            <color indexed="81"/>
            <rFont val="Tahoma"/>
            <family val="2"/>
          </rPr>
          <t>Formulario Control de Salud Mental  en el Campo ¿Tiene trastorno Generalizado del Desarrollo? tenga el Valor SI y en el Campo Estado los Valores Ingreso o Seguimiento.
En la pregunta: ¿Tiene trastorno generalizado del desarrollo de la infancia? tenga el valor SI y en el campo Estado los valores Ingreso o Seguimiento</t>
        </r>
        <r>
          <rPr>
            <sz val="9"/>
            <color indexed="81"/>
            <rFont val="Tahoma"/>
            <family val="2"/>
          </rPr>
          <t xml:space="preserve">
</t>
        </r>
        <r>
          <rPr>
            <b/>
            <sz val="9"/>
            <color indexed="81"/>
            <rFont val="Tahoma"/>
            <family val="2"/>
          </rPr>
          <t>Y registrar en el Campo Fecha Próximo Control una fecha aproximada de su control.</t>
        </r>
        <r>
          <rPr>
            <sz val="9"/>
            <color indexed="81"/>
            <rFont val="Tahoma"/>
            <family val="2"/>
          </rPr>
          <t xml:space="preserve">
</t>
        </r>
        <r>
          <rPr>
            <b/>
            <sz val="9"/>
            <color indexed="81"/>
            <rFont val="Tahoma"/>
            <family val="2"/>
          </rPr>
          <t>Ademas tener en el Semestre registrada la actividad Control de Salud Mental (Nivel Secundario o de especialidades).</t>
        </r>
        <r>
          <rPr>
            <sz val="9"/>
            <color indexed="81"/>
            <rFont val="Tahoma"/>
            <family val="2"/>
          </rPr>
          <t xml:space="preserve">
Ref. Manual DEIS Serie P: Se considera como población bajo control a todas las personas que tienen citación para estos profesionales, hasta un plazo máximo de inasistencia a su citación de 45 días, a la fecha del corte. En este periodo se activa el sistema de rescate de inasistentes.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108" authorId="3" shapeId="0" xr:uid="{0C177708-DB7B-438C-B52D-D5B054A36CB4}">
      <text>
        <r>
          <rPr>
            <sz val="9"/>
            <color indexed="81"/>
            <rFont val="Tahoma"/>
            <family val="2"/>
          </rPr>
          <t>Se considerara como Poblacion Bajo Control a aquellos que cumplan con alguna de estas condiciones:
Este dato aparecerá  luego de que en la atención</t>
        </r>
        <r>
          <rPr>
            <b/>
            <sz val="9"/>
            <color indexed="81"/>
            <rFont val="Tahoma"/>
            <family val="2"/>
          </rPr>
          <t xml:space="preserve"> Registrada en el Módulo Box - Pacientes Citados</t>
        </r>
        <r>
          <rPr>
            <sz val="9"/>
            <color indexed="81"/>
            <rFont val="Tahoma"/>
            <family val="2"/>
          </rPr>
          <t xml:space="preserve"> ó </t>
        </r>
        <r>
          <rPr>
            <b/>
            <sz val="9"/>
            <color indexed="81"/>
            <rFont val="Tahoma"/>
            <family val="2"/>
          </rPr>
          <t xml:space="preserve">Registrada en el Módulo Box - Agregar Documentos a una Atención, </t>
        </r>
        <r>
          <rPr>
            <sz val="9"/>
            <color indexed="81"/>
            <rFont val="Tahoma"/>
            <family val="2"/>
          </rPr>
          <t>en</t>
        </r>
        <r>
          <rPr>
            <b/>
            <sz val="9"/>
            <color indexed="81"/>
            <rFont val="Tahoma"/>
            <family val="2"/>
          </rPr>
          <t xml:space="preserve"> Establecimientos de Nivel Secundaria o de Especialidad</t>
        </r>
        <r>
          <rPr>
            <sz val="9"/>
            <color indexed="81"/>
            <rFont val="Tahoma"/>
            <family val="2"/>
          </rPr>
          <t xml:space="preserve">
y en el   Formulario </t>
        </r>
        <r>
          <rPr>
            <b/>
            <sz val="9"/>
            <color indexed="81"/>
            <rFont val="Tahoma"/>
            <family val="2"/>
          </rPr>
          <t>Control  De Salud Menta</t>
        </r>
        <r>
          <rPr>
            <sz val="9"/>
            <color indexed="81"/>
            <rFont val="Tahoma"/>
            <family val="2"/>
          </rPr>
          <t xml:space="preserve">l en la sección </t>
        </r>
        <r>
          <rPr>
            <b/>
            <sz val="9"/>
            <color indexed="81"/>
            <rFont val="Tahoma"/>
            <family val="2"/>
          </rPr>
          <t>Diagnósticos de Trastornos Mentales</t>
        </r>
        <r>
          <rPr>
            <sz val="9"/>
            <color indexed="81"/>
            <rFont val="Tahoma"/>
            <family val="2"/>
          </rPr>
          <t xml:space="preserve">
en el campo</t>
        </r>
        <r>
          <rPr>
            <b/>
            <sz val="9"/>
            <color indexed="81"/>
            <rFont val="Tahoma"/>
            <family val="2"/>
          </rPr>
          <t xml:space="preserve"> ¿Tiene Epilepsia? </t>
        </r>
        <r>
          <rPr>
            <sz val="9"/>
            <color indexed="81"/>
            <rFont val="Tahoma"/>
            <family val="2"/>
          </rPr>
          <t xml:space="preserve"> debe seleccionar</t>
        </r>
        <r>
          <rPr>
            <b/>
            <sz val="9"/>
            <color indexed="81"/>
            <rFont val="Tahoma"/>
            <family val="2"/>
          </rPr>
          <t xml:space="preserve"> "Si"</t>
        </r>
        <r>
          <rPr>
            <sz val="9"/>
            <color indexed="81"/>
            <rFont val="Tahoma"/>
            <family val="2"/>
          </rPr>
          <t xml:space="preserve"> y tener registrado en el Campo </t>
        </r>
        <r>
          <rPr>
            <b/>
            <sz val="9"/>
            <color indexed="81"/>
            <rFont val="Tahoma"/>
            <family val="2"/>
          </rPr>
          <t>Estado</t>
        </r>
        <r>
          <rPr>
            <sz val="9"/>
            <color indexed="81"/>
            <rFont val="Tahoma"/>
            <family val="2"/>
          </rPr>
          <t xml:space="preserve"> el valor </t>
        </r>
        <r>
          <rPr>
            <b/>
            <sz val="9"/>
            <color indexed="81"/>
            <rFont val="Tahoma"/>
            <family val="2"/>
          </rPr>
          <t>Ingreso, Reingreso o Seguimiento.</t>
        </r>
        <r>
          <rPr>
            <sz val="9"/>
            <color indexed="81"/>
            <rFont val="Tahoma"/>
            <family val="2"/>
          </rPr>
          <t xml:space="preserve">
Y registrar en el Campo</t>
        </r>
        <r>
          <rPr>
            <b/>
            <sz val="9"/>
            <color indexed="81"/>
            <rFont val="Tahoma"/>
            <family val="2"/>
          </rPr>
          <t xml:space="preserve"> Fecha Próximo Control </t>
        </r>
        <r>
          <rPr>
            <sz val="9"/>
            <color indexed="81"/>
            <rFont val="Tahoma"/>
            <family val="2"/>
          </rPr>
          <t xml:space="preserve">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text>
    </comment>
    <comment ref="C109" authorId="5" shapeId="0" xr:uid="{B7F8C03B-A39C-4FE5-8E80-0686D8B068CD}">
      <text>
        <r>
          <rPr>
            <sz val="9"/>
            <color indexed="81"/>
            <rFont val="Tahoma"/>
            <family val="2"/>
          </rPr>
          <t>Se considerara como</t>
        </r>
        <r>
          <rPr>
            <b/>
            <sz val="9"/>
            <color indexed="81"/>
            <rFont val="Tahoma"/>
            <family val="2"/>
          </rPr>
          <t xml:space="preserve"> Poblacion Bajo Control </t>
        </r>
        <r>
          <rPr>
            <sz val="9"/>
            <color indexed="81"/>
            <rFont val="Tahoma"/>
            <family val="2"/>
          </rPr>
          <t xml:space="preserve">a aquellos que cumplan con alguna de estas condiciones:
Este dato aparecerá  luego de que en la atención </t>
        </r>
        <r>
          <rPr>
            <b/>
            <sz val="9"/>
            <color indexed="81"/>
            <rFont val="Tahoma"/>
            <family val="2"/>
          </rPr>
          <t xml:space="preserve">Registrada en el Módulo Box - Pacientes Citados </t>
        </r>
        <r>
          <rPr>
            <sz val="9"/>
            <color indexed="81"/>
            <rFont val="Tahoma"/>
            <family val="2"/>
          </rPr>
          <t xml:space="preserve">ó </t>
        </r>
        <r>
          <rPr>
            <b/>
            <sz val="9"/>
            <color indexed="81"/>
            <rFont val="Tahoma"/>
            <family val="2"/>
          </rPr>
          <t>Registrada en el Módulo Box - Agregar Documentos a una Atención</t>
        </r>
        <r>
          <rPr>
            <sz val="9"/>
            <color indexed="81"/>
            <rFont val="Tahoma"/>
            <family val="2"/>
          </rPr>
          <t>, en</t>
        </r>
        <r>
          <rPr>
            <b/>
            <sz val="9"/>
            <color indexed="81"/>
            <rFont val="Tahoma"/>
            <family val="2"/>
          </rPr>
          <t xml:space="preserve"> Establecimientos de Nivel Secundaria o de Especialidad</t>
        </r>
        <r>
          <rPr>
            <sz val="9"/>
            <color indexed="81"/>
            <rFont val="Tahoma"/>
            <family val="2"/>
          </rPr>
          <t xml:space="preserve">
En el Formulario </t>
        </r>
        <r>
          <rPr>
            <b/>
            <sz val="9"/>
            <color indexed="81"/>
            <rFont val="Tahoma"/>
            <family val="2"/>
          </rPr>
          <t xml:space="preserve">Control de Salud Mental </t>
        </r>
        <r>
          <rPr>
            <sz val="9"/>
            <color indexed="81"/>
            <rFont val="Tahoma"/>
            <family val="2"/>
          </rPr>
          <t xml:space="preserve">en el Campo </t>
        </r>
        <r>
          <rPr>
            <b/>
            <sz val="9"/>
            <color indexed="81"/>
            <rFont val="Tahoma"/>
            <family val="2"/>
          </rPr>
          <t>Otras (Trastornos no incluidos en esta sección)</t>
        </r>
        <r>
          <rPr>
            <sz val="9"/>
            <color indexed="81"/>
            <rFont val="Tahoma"/>
            <family val="2"/>
          </rPr>
          <t xml:space="preserve">, tenga el Valor: </t>
        </r>
        <r>
          <rPr>
            <b/>
            <sz val="9"/>
            <color indexed="81"/>
            <rFont val="Tahoma"/>
            <family val="2"/>
          </rPr>
          <t>Si</t>
        </r>
        <r>
          <rPr>
            <sz val="9"/>
            <color indexed="81"/>
            <rFont val="Tahoma"/>
            <family val="2"/>
          </rPr>
          <t xml:space="preserve"> y que el Campo</t>
        </r>
        <r>
          <rPr>
            <b/>
            <sz val="9"/>
            <color indexed="81"/>
            <rFont val="Tahoma"/>
            <family val="2"/>
          </rPr>
          <t xml:space="preserve"> Estado</t>
        </r>
        <r>
          <rPr>
            <sz val="9"/>
            <color indexed="81"/>
            <rFont val="Tahoma"/>
            <family val="2"/>
          </rPr>
          <t xml:space="preserve"> los Valores sean:</t>
        </r>
        <r>
          <rPr>
            <b/>
            <sz val="9"/>
            <color indexed="81"/>
            <rFont val="Tahoma"/>
            <family val="2"/>
          </rPr>
          <t xml:space="preserve"> Ingreso</t>
        </r>
        <r>
          <rPr>
            <sz val="9"/>
            <color indexed="81"/>
            <rFont val="Tahoma"/>
            <family val="2"/>
          </rPr>
          <t xml:space="preserve"> o </t>
        </r>
        <r>
          <rPr>
            <b/>
            <sz val="9"/>
            <color indexed="81"/>
            <rFont val="Tahoma"/>
            <family val="2"/>
          </rPr>
          <t>Seguimiento.</t>
        </r>
        <r>
          <rPr>
            <sz val="9"/>
            <color indexed="81"/>
            <rFont val="Tahoma"/>
            <family val="2"/>
          </rPr>
          <t xml:space="preserve">
Y registrar en el Campo</t>
        </r>
        <r>
          <rPr>
            <b/>
            <sz val="9"/>
            <color indexed="81"/>
            <rFont val="Tahoma"/>
            <family val="2"/>
          </rPr>
          <t xml:space="preserve"> Fecha Próximo Control</t>
        </r>
        <r>
          <rPr>
            <sz val="9"/>
            <color indexed="81"/>
            <rFont val="Tahoma"/>
            <family val="2"/>
          </rPr>
          <t xml:space="preserve"> una fecha aproximada de su control.
Ademas tener en el Semestre registrada la actividad </t>
        </r>
        <r>
          <rPr>
            <b/>
            <sz val="9"/>
            <color indexed="81"/>
            <rFont val="Tahoma"/>
            <family val="2"/>
          </rPr>
          <t>Control de Salud Mental (Nivel Secundario o de especialidades).</t>
        </r>
        <r>
          <rPr>
            <sz val="9"/>
            <color indexed="81"/>
            <rFont val="Tahoma"/>
            <family val="2"/>
          </rPr>
          <t xml:space="preserve">
</t>
        </r>
        <r>
          <rPr>
            <b/>
            <sz val="9"/>
            <color indexed="81"/>
            <rFont val="Tahoma"/>
            <family val="2"/>
          </rPr>
          <t xml:space="preserve">Ref. Manual DEIS Serie P: </t>
        </r>
        <r>
          <rPr>
            <sz val="9"/>
            <color indexed="81"/>
            <rFont val="Tahoma"/>
            <family val="2"/>
          </rPr>
          <t xml:space="preserve">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text>
    </comment>
    <comment ref="C114" authorId="4" shapeId="0" xr:uid="{00000000-0006-0000-0500-000058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a aquellos que cumplan con alguna de estas condiciones:
Este dato aparecerá  luego de que en la atención</t>
        </r>
        <r>
          <rPr>
            <b/>
            <sz val="9"/>
            <color indexed="81"/>
            <rFont val="Tahoma"/>
            <family val="2"/>
          </rPr>
          <t xml:space="preserve"> Registrada en el Módulo Box - Pacientes Citados</t>
        </r>
        <r>
          <rPr>
            <sz val="9"/>
            <color indexed="81"/>
            <rFont val="Tahoma"/>
            <family val="2"/>
          </rPr>
          <t xml:space="preserve"> ó </t>
        </r>
        <r>
          <rPr>
            <b/>
            <sz val="9"/>
            <color indexed="81"/>
            <rFont val="Tahoma"/>
            <family val="2"/>
          </rPr>
          <t>Registrada en el Módulo Box - Agregar Documentos a una Atención</t>
        </r>
        <r>
          <rPr>
            <sz val="9"/>
            <color indexed="81"/>
            <rFont val="Tahoma"/>
            <family val="2"/>
          </rPr>
          <t xml:space="preserve">, en </t>
        </r>
        <r>
          <rPr>
            <b/>
            <sz val="9"/>
            <color indexed="81"/>
            <rFont val="Tahoma"/>
            <family val="2"/>
          </rPr>
          <t>Establecimientos de Nivel Secundaria o de Especialidad</t>
        </r>
        <r>
          <rPr>
            <sz val="9"/>
            <color indexed="81"/>
            <rFont val="Tahoma"/>
            <family val="2"/>
          </rPr>
          <t xml:space="preserve">
En el Formulario </t>
        </r>
        <r>
          <rPr>
            <b/>
            <sz val="9"/>
            <color indexed="81"/>
            <rFont val="Tahoma"/>
            <family val="2"/>
          </rPr>
          <t>Control de Salud Mental</t>
        </r>
        <r>
          <rPr>
            <sz val="9"/>
            <color indexed="81"/>
            <rFont val="Tahoma"/>
            <family val="2"/>
          </rPr>
          <t xml:space="preserve"> en la sección </t>
        </r>
        <r>
          <rPr>
            <b/>
            <sz val="9"/>
            <color indexed="81"/>
            <rFont val="Tahoma"/>
            <family val="2"/>
          </rPr>
          <t xml:space="preserve">"Programa de Rehabilitación Tipo I" </t>
        </r>
        <r>
          <rPr>
            <sz val="9"/>
            <color indexed="81"/>
            <rFont val="Tahoma"/>
            <family val="2"/>
          </rPr>
          <t xml:space="preserve"> en el Campo </t>
        </r>
        <r>
          <rPr>
            <b/>
            <sz val="9"/>
            <color indexed="81"/>
            <rFont val="Tahoma"/>
            <family val="2"/>
          </rPr>
          <t>Estado</t>
        </r>
        <r>
          <rPr>
            <sz val="9"/>
            <color indexed="81"/>
            <rFont val="Tahoma"/>
            <family val="2"/>
          </rPr>
          <t xml:space="preserve"> los Valores sean:</t>
        </r>
        <r>
          <rPr>
            <b/>
            <sz val="9"/>
            <color indexed="81"/>
            <rFont val="Tahoma"/>
            <family val="2"/>
          </rPr>
          <t xml:space="preserve"> Ingreso </t>
        </r>
        <r>
          <rPr>
            <sz val="9"/>
            <color indexed="81"/>
            <rFont val="Tahoma"/>
            <family val="2"/>
          </rPr>
          <t xml:space="preserve">o </t>
        </r>
        <r>
          <rPr>
            <b/>
            <sz val="9"/>
            <color indexed="81"/>
            <rFont val="Tahoma"/>
            <family val="2"/>
          </rPr>
          <t>Seguimiento.</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Ademas tener en el Semestre registrada la actividad</t>
        </r>
        <r>
          <rPr>
            <b/>
            <sz val="9"/>
            <color indexed="81"/>
            <rFont val="Tahoma"/>
            <family val="2"/>
          </rPr>
          <t xml:space="preserve"> Programa De Rehabilitacion Tipo I (Nivel Secundario o de Especialidades).</t>
        </r>
        <r>
          <rPr>
            <sz val="9"/>
            <color indexed="81"/>
            <rFont val="Tahoma"/>
            <family val="2"/>
          </rPr>
          <t xml:space="preserve">
</t>
        </r>
        <r>
          <rPr>
            <b/>
            <sz val="9"/>
            <color indexed="81"/>
            <rFont val="Tahoma"/>
            <family val="2"/>
          </rPr>
          <t xml:space="preserve">
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
</t>
        </r>
      </text>
    </comment>
    <comment ref="C115" authorId="4" shapeId="0" xr:uid="{00000000-0006-0000-0500-000059000000}">
      <text>
        <r>
          <rPr>
            <sz val="9"/>
            <color indexed="81"/>
            <rFont val="Tahoma"/>
            <family val="2"/>
          </rPr>
          <t xml:space="preserve">Se considerara como </t>
        </r>
        <r>
          <rPr>
            <b/>
            <sz val="9"/>
            <color indexed="81"/>
            <rFont val="Tahoma"/>
            <family val="2"/>
          </rPr>
          <t xml:space="preserve">Poblacion Bajo Control </t>
        </r>
        <r>
          <rPr>
            <sz val="9"/>
            <color indexed="81"/>
            <rFont val="Tahoma"/>
            <family val="2"/>
          </rPr>
          <t>a aquellos que cumplan con alguna de estas condiciones:
Este dato aparecerá  luego de que en la atención</t>
        </r>
        <r>
          <rPr>
            <b/>
            <sz val="9"/>
            <color indexed="81"/>
            <rFont val="Tahoma"/>
            <family val="2"/>
          </rPr>
          <t xml:space="preserve"> Registrada en el Módulo Box </t>
        </r>
        <r>
          <rPr>
            <sz val="9"/>
            <color indexed="81"/>
            <rFont val="Tahoma"/>
            <family val="2"/>
          </rPr>
          <t xml:space="preserve">- </t>
        </r>
        <r>
          <rPr>
            <b/>
            <sz val="9"/>
            <color indexed="81"/>
            <rFont val="Tahoma"/>
            <family val="2"/>
          </rPr>
          <t>Pacientes Citados ó Registrada en el Módulo Box</t>
        </r>
        <r>
          <rPr>
            <sz val="9"/>
            <color indexed="81"/>
            <rFont val="Tahoma"/>
            <family val="2"/>
          </rPr>
          <t xml:space="preserve"> - </t>
        </r>
        <r>
          <rPr>
            <b/>
            <sz val="9"/>
            <color indexed="81"/>
            <rFont val="Tahoma"/>
            <family val="2"/>
          </rPr>
          <t>Agregar Documentos a una Atención</t>
        </r>
        <r>
          <rPr>
            <sz val="9"/>
            <color indexed="81"/>
            <rFont val="Tahoma"/>
            <family val="2"/>
          </rPr>
          <t>, en</t>
        </r>
        <r>
          <rPr>
            <b/>
            <sz val="9"/>
            <color indexed="81"/>
            <rFont val="Tahoma"/>
            <family val="2"/>
          </rPr>
          <t xml:space="preserve"> Establecimientos de Nivel Secundaria o de Especialidad
</t>
        </r>
        <r>
          <rPr>
            <sz val="9"/>
            <color indexed="81"/>
            <rFont val="Tahoma"/>
            <family val="2"/>
          </rPr>
          <t xml:space="preserve">
En el Formulario </t>
        </r>
        <r>
          <rPr>
            <b/>
            <sz val="9"/>
            <color indexed="81"/>
            <rFont val="Tahoma"/>
            <family val="2"/>
          </rPr>
          <t xml:space="preserve">Control de Salud Mental </t>
        </r>
        <r>
          <rPr>
            <sz val="9"/>
            <color indexed="81"/>
            <rFont val="Tahoma"/>
            <family val="2"/>
          </rPr>
          <t xml:space="preserve">en la sección </t>
        </r>
        <r>
          <rPr>
            <b/>
            <sz val="9"/>
            <color indexed="81"/>
            <rFont val="Tahoma"/>
            <family val="2"/>
          </rPr>
          <t>"Programa de Rehabilitación Tipo II"</t>
        </r>
        <r>
          <rPr>
            <sz val="9"/>
            <color indexed="81"/>
            <rFont val="Tahoma"/>
            <family val="2"/>
          </rPr>
          <t xml:space="preserve">  en el Campo</t>
        </r>
        <r>
          <rPr>
            <b/>
            <sz val="9"/>
            <color indexed="81"/>
            <rFont val="Tahoma"/>
            <family val="2"/>
          </rPr>
          <t xml:space="preserve"> Estado </t>
        </r>
        <r>
          <rPr>
            <sz val="9"/>
            <color indexed="81"/>
            <rFont val="Tahoma"/>
            <family val="2"/>
          </rPr>
          <t xml:space="preserve">los Valores sean: </t>
        </r>
        <r>
          <rPr>
            <b/>
            <sz val="9"/>
            <color indexed="81"/>
            <rFont val="Tahoma"/>
            <family val="2"/>
          </rPr>
          <t>Ingreso</t>
        </r>
        <r>
          <rPr>
            <sz val="9"/>
            <color indexed="81"/>
            <rFont val="Tahoma"/>
            <family val="2"/>
          </rPr>
          <t xml:space="preserve"> o </t>
        </r>
        <r>
          <rPr>
            <b/>
            <sz val="9"/>
            <color indexed="81"/>
            <rFont val="Tahoma"/>
            <family val="2"/>
          </rPr>
          <t xml:space="preserve">Seguimiento.
</t>
        </r>
        <r>
          <rPr>
            <sz val="9"/>
            <color indexed="81"/>
            <rFont val="Tahoma"/>
            <family val="2"/>
          </rPr>
          <t xml:space="preserve">
Y registrar en el Campo </t>
        </r>
        <r>
          <rPr>
            <b/>
            <sz val="9"/>
            <color indexed="81"/>
            <rFont val="Tahoma"/>
            <family val="2"/>
          </rPr>
          <t>Fecha Próximo Control</t>
        </r>
        <r>
          <rPr>
            <sz val="9"/>
            <color indexed="81"/>
            <rFont val="Tahoma"/>
            <family val="2"/>
          </rPr>
          <t xml:space="preserve"> una fecha aproximada de su control.
Ademas tener en el Semestre registrada la actividad </t>
        </r>
        <r>
          <rPr>
            <b/>
            <sz val="9"/>
            <color indexed="81"/>
            <rFont val="Tahoma"/>
            <family val="2"/>
          </rPr>
          <t>Programa De Rehabilitacion Tipo II (Nivel Secundario o de Especialidades).</t>
        </r>
        <r>
          <rPr>
            <sz val="9"/>
            <color indexed="81"/>
            <rFont val="Tahoma"/>
            <family val="2"/>
          </rPr>
          <t xml:space="preserve">
</t>
        </r>
        <r>
          <rPr>
            <b/>
            <sz val="9"/>
            <color indexed="81"/>
            <rFont val="Tahoma"/>
            <family val="2"/>
          </rPr>
          <t xml:space="preserve">
Ref. Manual DEIS Serie P:</t>
        </r>
        <r>
          <rPr>
            <sz val="9"/>
            <color indexed="81"/>
            <rFont val="Tahoma"/>
            <family val="2"/>
          </rPr>
          <t xml:space="preserve"> Se considera como población bajo control a todas las personas que tienen citación para estos profesionales, hasta un plazo máximo de inasistencia a su citación de 45 días, a la fecha del corte. En este periodo se activa el sistema de rescate de inasistentes.
</t>
        </r>
        <r>
          <rPr>
            <b/>
            <sz val="9"/>
            <color indexed="81"/>
            <rFont val="Tahoma"/>
            <family val="2"/>
          </rPr>
          <t xml:space="preserve">
"Si desde la fecha del Próximo Control registrada en el Formulario de Control de Salud Mental Transcurren 45 días sin Control, este paciente no será considerado en la población bajo control hasta activarlo nuevamente seleccionando el campo Estado en su patología con los valores Reingreso o Seguimiento</t>
        </r>
        <r>
          <rPr>
            <sz val="9"/>
            <color indexed="81"/>
            <rFont val="Tahoma"/>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fmenares</author>
    <author>Alexis Caceres Zapata</author>
  </authors>
  <commentList>
    <comment ref="A10" authorId="0" shapeId="0" xr:uid="{00000000-0006-0000-0600-000001000000}">
      <text>
        <r>
          <rPr>
            <sz val="9"/>
            <color indexed="81"/>
            <rFont val="Tahoma"/>
            <family val="2"/>
          </rPr>
          <t>Corresponde al número total de familias inscritas por sector
geográfico o adscritas al equipo de cabecera por sector, según modalidad de sectorización, a la fecha de corte. 
Tipos de establecimientos:
CESFAM, CECOF, Posta Rurales y  Hospitales comunitarios.</t>
        </r>
      </text>
    </comment>
    <comment ref="A11" authorId="0" shapeId="0" xr:uid="{00000000-0006-0000-0600-000002000000}">
      <text>
        <r>
          <rPr>
            <sz val="9"/>
            <color indexed="81"/>
            <rFont val="Tahoma"/>
            <family val="2"/>
          </rPr>
          <t xml:space="preserve">Este dato aparecerá  luego de que en la atención  registrada en </t>
        </r>
        <r>
          <rPr>
            <b/>
            <sz val="9"/>
            <color indexed="81"/>
            <rFont val="Tahoma"/>
            <family val="2"/>
          </rPr>
          <t>módulo BOX / Ficha Familiar</t>
        </r>
        <r>
          <rPr>
            <sz val="9"/>
            <color indexed="81"/>
            <rFont val="Tahoma"/>
            <family val="2"/>
          </rPr>
          <t xml:space="preserve">, el profesional registre algún </t>
        </r>
        <r>
          <rPr>
            <b/>
            <sz val="9"/>
            <color indexed="81"/>
            <rFont val="Tahoma"/>
            <family val="2"/>
          </rPr>
          <t>Riesgo</t>
        </r>
        <r>
          <rPr>
            <sz val="9"/>
            <color indexed="81"/>
            <rFont val="Tahoma"/>
            <family val="2"/>
          </rPr>
          <t xml:space="preserve"> en la </t>
        </r>
        <r>
          <rPr>
            <b/>
            <sz val="9"/>
            <color indexed="81"/>
            <rFont val="Tahoma"/>
            <family val="2"/>
          </rPr>
          <t>evaluación familiar</t>
        </r>
        <r>
          <rPr>
            <sz val="9"/>
            <color indexed="81"/>
            <rFont val="Tahoma"/>
            <family val="2"/>
          </rPr>
          <t>.
Se Contabiliza en esta sección a todas las Familias evaluadas.
Tipos de establecimientos:
CESFAM, CECOF, Posta Rurales y  Hospitales comunitarios.</t>
        </r>
      </text>
    </comment>
    <comment ref="A12" authorId="0" shapeId="0" xr:uid="{00000000-0006-0000-0600-000003000000}">
      <text>
        <r>
          <rPr>
            <sz val="9"/>
            <color indexed="81"/>
            <rFont val="Tahoma"/>
            <family val="2"/>
          </rPr>
          <t xml:space="preserve">Este dato aparecerá  luego de que en la atención  registrada en </t>
        </r>
        <r>
          <rPr>
            <b/>
            <sz val="9"/>
            <color indexed="81"/>
            <rFont val="Tahoma"/>
            <family val="2"/>
          </rPr>
          <t>módulo BOX / Ficha Familiar</t>
        </r>
        <r>
          <rPr>
            <sz val="9"/>
            <color indexed="81"/>
            <rFont val="Tahoma"/>
            <family val="2"/>
          </rPr>
          <t xml:space="preserve">, el profesional seleccione </t>
        </r>
        <r>
          <rPr>
            <b/>
            <sz val="9"/>
            <color indexed="81"/>
            <rFont val="Tahoma"/>
            <family val="2"/>
          </rPr>
          <t>Riesgo Bajo</t>
        </r>
        <r>
          <rPr>
            <sz val="9"/>
            <color indexed="81"/>
            <rFont val="Tahoma"/>
            <family val="2"/>
          </rPr>
          <t xml:space="preserve"> en la </t>
        </r>
        <r>
          <rPr>
            <b/>
            <sz val="9"/>
            <color indexed="81"/>
            <rFont val="Tahoma"/>
            <family val="2"/>
          </rPr>
          <t xml:space="preserve">evaluación familiar.
</t>
        </r>
        <r>
          <rPr>
            <sz val="9"/>
            <color indexed="81"/>
            <rFont val="Tahoma"/>
            <family val="2"/>
          </rPr>
          <t xml:space="preserve">Tipos de establecimientos:
CESFAM, CECOF, Posta Rurales y  Hospitales comunitarios.
</t>
        </r>
      </text>
    </comment>
    <comment ref="A13" authorId="0" shapeId="0" xr:uid="{00000000-0006-0000-0600-000004000000}">
      <text>
        <r>
          <rPr>
            <sz val="9"/>
            <color indexed="81"/>
            <rFont val="Tahoma"/>
            <family val="2"/>
          </rPr>
          <t xml:space="preserve">Este dato aparecerá  luego de que en la atención  registrada en </t>
        </r>
        <r>
          <rPr>
            <b/>
            <sz val="9"/>
            <color indexed="81"/>
            <rFont val="Tahoma"/>
            <family val="2"/>
          </rPr>
          <t>módulo BOX / Ficha Familiar</t>
        </r>
        <r>
          <rPr>
            <sz val="9"/>
            <color indexed="81"/>
            <rFont val="Tahoma"/>
            <family val="2"/>
          </rPr>
          <t xml:space="preserve">, el profesional seleccione </t>
        </r>
        <r>
          <rPr>
            <b/>
            <sz val="9"/>
            <color indexed="81"/>
            <rFont val="Tahoma"/>
            <family val="2"/>
          </rPr>
          <t>Riesgo Medio</t>
        </r>
        <r>
          <rPr>
            <sz val="9"/>
            <color indexed="81"/>
            <rFont val="Tahoma"/>
            <family val="2"/>
          </rPr>
          <t xml:space="preserve"> en la </t>
        </r>
        <r>
          <rPr>
            <b/>
            <sz val="9"/>
            <color indexed="81"/>
            <rFont val="Tahoma"/>
            <family val="2"/>
          </rPr>
          <t xml:space="preserve">evaluación familiar.
</t>
        </r>
        <r>
          <rPr>
            <sz val="9"/>
            <color indexed="81"/>
            <rFont val="Tahoma"/>
            <family val="2"/>
          </rPr>
          <t>Tipos de establecimientos:
CESFAM, CECOF, Posta Rurales y  Hospitales comunitarios.</t>
        </r>
      </text>
    </comment>
    <comment ref="A14" authorId="0" shapeId="0" xr:uid="{00000000-0006-0000-0600-000005000000}">
      <text>
        <r>
          <rPr>
            <sz val="9"/>
            <color indexed="81"/>
            <rFont val="Tahoma"/>
            <family val="2"/>
          </rPr>
          <t xml:space="preserve">Este dato aparecerá  luego de que en la atención  registrada en </t>
        </r>
        <r>
          <rPr>
            <b/>
            <sz val="9"/>
            <color indexed="81"/>
            <rFont val="Tahoma"/>
            <family val="2"/>
          </rPr>
          <t>módulo BOX / Ficha Familiar</t>
        </r>
        <r>
          <rPr>
            <sz val="9"/>
            <color indexed="81"/>
            <rFont val="Tahoma"/>
            <family val="2"/>
          </rPr>
          <t xml:space="preserve">, el profesional seleccione </t>
        </r>
        <r>
          <rPr>
            <b/>
            <sz val="9"/>
            <color indexed="81"/>
            <rFont val="Tahoma"/>
            <family val="2"/>
          </rPr>
          <t>Riesgo Alto</t>
        </r>
        <r>
          <rPr>
            <sz val="9"/>
            <color indexed="81"/>
            <rFont val="Tahoma"/>
            <family val="2"/>
          </rPr>
          <t xml:space="preserve"> en la </t>
        </r>
        <r>
          <rPr>
            <b/>
            <sz val="9"/>
            <color indexed="81"/>
            <rFont val="Tahoma"/>
            <family val="2"/>
          </rPr>
          <t xml:space="preserve">evaluación familiar.
</t>
        </r>
        <r>
          <rPr>
            <sz val="9"/>
            <color indexed="81"/>
            <rFont val="Tahoma"/>
            <family val="2"/>
          </rPr>
          <t>Tipos de establecimientos:
CESFAM, CECOF, Posta Rurales y  Hospitales comunitarios.</t>
        </r>
      </text>
    </comment>
    <comment ref="A18" authorId="0" shapeId="0" xr:uid="{00000000-0006-0000-0600-000006000000}">
      <text>
        <r>
          <rPr>
            <sz val="9"/>
            <color indexed="81"/>
            <rFont val="Tahoma"/>
            <family val="2"/>
          </rPr>
          <t xml:space="preserve">Corresponde al número total de familias inscritas por sector geográfico o adscritas al equipo de cabecera por sector, según modalidad de sectorización, a la fecha de corte. 
Tipos de establecimientos:
Posta Salud Rural y Consultorio General Rural
</t>
        </r>
      </text>
    </comment>
    <comment ref="A19" authorId="0" shapeId="0" xr:uid="{00000000-0006-0000-0600-000007000000}">
      <text>
        <r>
          <rPr>
            <sz val="9"/>
            <color indexed="81"/>
            <rFont val="Tahoma"/>
            <family val="2"/>
          </rPr>
          <t>Este dato aparecerá  luego de que en la atención  registrada en</t>
        </r>
        <r>
          <rPr>
            <b/>
            <sz val="9"/>
            <color indexed="81"/>
            <rFont val="Tahoma"/>
            <family val="2"/>
          </rPr>
          <t xml:space="preserve"> módulo BOX / Ficha Familiar</t>
        </r>
        <r>
          <rPr>
            <sz val="9"/>
            <color indexed="81"/>
            <rFont val="Tahoma"/>
            <family val="2"/>
          </rPr>
          <t xml:space="preserve">, el profesional registre algún </t>
        </r>
        <r>
          <rPr>
            <b/>
            <sz val="9"/>
            <color indexed="81"/>
            <rFont val="Tahoma"/>
            <family val="2"/>
          </rPr>
          <t>Riesgo</t>
        </r>
        <r>
          <rPr>
            <sz val="9"/>
            <color indexed="81"/>
            <rFont val="Tahoma"/>
            <family val="2"/>
          </rPr>
          <t xml:space="preserve"> en la </t>
        </r>
        <r>
          <rPr>
            <b/>
            <sz val="9"/>
            <color indexed="81"/>
            <rFont val="Tahoma"/>
            <family val="2"/>
          </rPr>
          <t>evaluación familiar</t>
        </r>
        <r>
          <rPr>
            <sz val="9"/>
            <color indexed="81"/>
            <rFont val="Tahoma"/>
            <family val="2"/>
          </rPr>
          <t xml:space="preserve">.
Se Contabiliza en esta sección a todas las Familias evaluadas.
Tipos de establecimientos:
Posta Salud Rural y Consultorio General Rural </t>
        </r>
      </text>
    </comment>
    <comment ref="A20" authorId="0" shapeId="0" xr:uid="{00000000-0006-0000-0600-000008000000}">
      <text>
        <r>
          <rPr>
            <sz val="9"/>
            <color indexed="81"/>
            <rFont val="Tahoma"/>
            <family val="2"/>
          </rPr>
          <t xml:space="preserve">Este dato aparecerá  luego de que en la atención  registrada en </t>
        </r>
        <r>
          <rPr>
            <b/>
            <sz val="9"/>
            <color indexed="81"/>
            <rFont val="Tahoma"/>
            <family val="2"/>
          </rPr>
          <t>módulo BOX / Ficha Familiar</t>
        </r>
        <r>
          <rPr>
            <sz val="9"/>
            <color indexed="81"/>
            <rFont val="Tahoma"/>
            <family val="2"/>
          </rPr>
          <t xml:space="preserve">, el profesional seleccione </t>
        </r>
        <r>
          <rPr>
            <b/>
            <sz val="9"/>
            <color indexed="81"/>
            <rFont val="Tahoma"/>
            <family val="2"/>
          </rPr>
          <t>Riesgo Bajo</t>
        </r>
        <r>
          <rPr>
            <sz val="9"/>
            <color indexed="81"/>
            <rFont val="Tahoma"/>
            <family val="2"/>
          </rPr>
          <t xml:space="preserve"> en la </t>
        </r>
        <r>
          <rPr>
            <b/>
            <sz val="9"/>
            <color indexed="81"/>
            <rFont val="Tahoma"/>
            <family val="2"/>
          </rPr>
          <t>evaluación familiar.</t>
        </r>
        <r>
          <rPr>
            <sz val="9"/>
            <color indexed="81"/>
            <rFont val="Tahoma"/>
            <family val="2"/>
          </rPr>
          <t xml:space="preserve">
Tipos de establecimientos:
Posta Salud Rural y Consultorios General Rural.</t>
        </r>
      </text>
    </comment>
    <comment ref="A21" authorId="0" shapeId="0" xr:uid="{00000000-0006-0000-0600-000009000000}">
      <text>
        <r>
          <rPr>
            <sz val="9"/>
            <color indexed="81"/>
            <rFont val="Tahoma"/>
            <family val="2"/>
          </rPr>
          <t xml:space="preserve">Este dato aparecerá  luego de que en la atención  registrada en </t>
        </r>
        <r>
          <rPr>
            <b/>
            <sz val="9"/>
            <color indexed="81"/>
            <rFont val="Tahoma"/>
            <family val="2"/>
          </rPr>
          <t>módulo BOX / Ficha Familiar</t>
        </r>
        <r>
          <rPr>
            <sz val="9"/>
            <color indexed="81"/>
            <rFont val="Tahoma"/>
            <family val="2"/>
          </rPr>
          <t xml:space="preserve">, el profesional seleccione </t>
        </r>
        <r>
          <rPr>
            <b/>
            <sz val="9"/>
            <color indexed="81"/>
            <rFont val="Tahoma"/>
            <family val="2"/>
          </rPr>
          <t xml:space="preserve">Riesgo Medio </t>
        </r>
        <r>
          <rPr>
            <sz val="9"/>
            <color indexed="81"/>
            <rFont val="Tahoma"/>
            <family val="2"/>
          </rPr>
          <t xml:space="preserve">en la </t>
        </r>
        <r>
          <rPr>
            <b/>
            <sz val="9"/>
            <color indexed="81"/>
            <rFont val="Tahoma"/>
            <family val="2"/>
          </rPr>
          <t xml:space="preserve">evaluación familiar.
</t>
        </r>
        <r>
          <rPr>
            <sz val="9"/>
            <color indexed="81"/>
            <rFont val="Tahoma"/>
            <family val="2"/>
          </rPr>
          <t>Tipos de establecimientos:
Posta Salud Rural y Consultorio General Rural.</t>
        </r>
      </text>
    </comment>
    <comment ref="A22" authorId="0" shapeId="0" xr:uid="{00000000-0006-0000-0600-00000A000000}">
      <text>
        <r>
          <rPr>
            <sz val="9"/>
            <color indexed="81"/>
            <rFont val="Tahoma"/>
            <family val="2"/>
          </rPr>
          <t xml:space="preserve">Este dato aparecerá  luego de que en la atención  registrada en </t>
        </r>
        <r>
          <rPr>
            <b/>
            <sz val="9"/>
            <color indexed="81"/>
            <rFont val="Tahoma"/>
            <family val="2"/>
          </rPr>
          <t>módulo BOX / Ficha Familiar</t>
        </r>
        <r>
          <rPr>
            <sz val="9"/>
            <color indexed="81"/>
            <rFont val="Tahoma"/>
            <family val="2"/>
          </rPr>
          <t xml:space="preserve">, el profesional seleccione </t>
        </r>
        <r>
          <rPr>
            <b/>
            <sz val="9"/>
            <color indexed="81"/>
            <rFont val="Tahoma"/>
            <family val="2"/>
          </rPr>
          <t>Riesgo Alto</t>
        </r>
        <r>
          <rPr>
            <sz val="9"/>
            <color indexed="81"/>
            <rFont val="Tahoma"/>
            <family val="2"/>
          </rPr>
          <t xml:space="preserve"> en la </t>
        </r>
        <r>
          <rPr>
            <b/>
            <sz val="9"/>
            <color indexed="81"/>
            <rFont val="Tahoma"/>
            <family val="2"/>
          </rPr>
          <t xml:space="preserve">evaluación familiar.
</t>
        </r>
        <r>
          <rPr>
            <sz val="9"/>
            <color indexed="81"/>
            <rFont val="Tahoma"/>
            <family val="2"/>
          </rPr>
          <t>Tipos de establecimientos:
Posta Salud Rural y Consultorio General Rural.</t>
        </r>
      </text>
    </comment>
    <comment ref="A25" authorId="1" shapeId="0" xr:uid="{00000000-0006-0000-0600-00000B000000}">
      <text>
        <r>
          <rPr>
            <sz val="9"/>
            <color indexed="81"/>
            <rFont val="Tahoma"/>
            <family val="2"/>
          </rPr>
          <t xml:space="preserve">Este dato aparecerá  luego de que en la atención  registrada en </t>
        </r>
        <r>
          <rPr>
            <b/>
            <sz val="9"/>
            <color indexed="81"/>
            <rFont val="Tahoma"/>
            <family val="2"/>
          </rPr>
          <t>módulo BOX / Ficha Familiar</t>
        </r>
        <r>
          <rPr>
            <sz val="9"/>
            <color indexed="81"/>
            <rFont val="Tahoma"/>
            <family val="2"/>
          </rPr>
          <t xml:space="preserve">, el profesional registre algún Riesgo en la evaluación familiar.
 Y
Que en el </t>
        </r>
        <r>
          <rPr>
            <b/>
            <sz val="9"/>
            <color indexed="81"/>
            <rFont val="Tahoma"/>
            <family val="2"/>
          </rPr>
          <t>Formulario de Plan de Intervención</t>
        </r>
        <r>
          <rPr>
            <sz val="9"/>
            <color indexed="81"/>
            <rFont val="Tahoma"/>
            <family val="2"/>
          </rPr>
          <t xml:space="preserve">, tenga al menos un Plan de intervención realizado en el semestre, a la fecha de corte.
Lo anterior, de acuerdo al </t>
        </r>
        <r>
          <rPr>
            <b/>
            <sz val="9"/>
            <color indexed="81"/>
            <rFont val="Tahoma"/>
            <family val="2"/>
          </rPr>
          <t>Sector de la Familia</t>
        </r>
        <r>
          <rPr>
            <sz val="9"/>
            <color indexed="81"/>
            <rFont val="Tahoma"/>
            <family val="2"/>
          </rPr>
          <t xml:space="preserve">.
</t>
        </r>
        <r>
          <rPr>
            <b/>
            <sz val="9"/>
            <color indexed="81"/>
            <rFont val="Tahoma"/>
            <family val="2"/>
          </rPr>
          <t>Si un CESFAM, CECOF u Hospital Comunitario, tuviese sectores urbanos y rurales asignados deberá registrar toda su información de familias inscritas, en secciones A y B. Prima el principio estadístico, se registra donde se hacen las acciones en este caso donde se encuentra la población (familias) bajo control</t>
        </r>
        <r>
          <rPr>
            <sz val="9"/>
            <color indexed="81"/>
            <rFont val="Tahoma"/>
            <family val="2"/>
          </rPr>
          <t xml:space="preserve">
</t>
        </r>
      </text>
    </comment>
    <comment ref="B26" authorId="1" shapeId="0" xr:uid="{00000000-0006-0000-0600-00000D000000}">
      <text>
        <r>
          <rPr>
            <sz val="9"/>
            <color indexed="81"/>
            <rFont val="Tahoma"/>
            <family val="2"/>
          </rPr>
          <t>Este dato aparecerá  luego de que en la atención</t>
        </r>
        <r>
          <rPr>
            <b/>
            <sz val="9"/>
            <color indexed="81"/>
            <rFont val="Tahoma"/>
            <family val="2"/>
          </rPr>
          <t xml:space="preserve">  </t>
        </r>
        <r>
          <rPr>
            <sz val="9"/>
            <color indexed="81"/>
            <rFont val="Tahoma"/>
            <family val="2"/>
          </rPr>
          <t>registrada en</t>
        </r>
        <r>
          <rPr>
            <b/>
            <sz val="9"/>
            <color indexed="81"/>
            <rFont val="Tahoma"/>
            <family val="2"/>
          </rPr>
          <t xml:space="preserve"> módulo BOX / Ficha Familiar,  </t>
        </r>
        <r>
          <rPr>
            <sz val="9"/>
            <color indexed="81"/>
            <rFont val="Tahoma"/>
            <family val="2"/>
          </rPr>
          <t>el profesional seleccione</t>
        </r>
        <r>
          <rPr>
            <b/>
            <sz val="9"/>
            <color indexed="81"/>
            <rFont val="Tahoma"/>
            <family val="2"/>
          </rPr>
          <t xml:space="preserve"> Riesgo Bajo en la evaluación familiar.
Y
</t>
        </r>
        <r>
          <rPr>
            <sz val="9"/>
            <color indexed="81"/>
            <rFont val="Tahoma"/>
            <family val="2"/>
          </rPr>
          <t>Que en el</t>
        </r>
        <r>
          <rPr>
            <b/>
            <sz val="9"/>
            <color indexed="81"/>
            <rFont val="Tahoma"/>
            <family val="2"/>
          </rPr>
          <t xml:space="preserve"> Formulario de Plan de Intervención, NO </t>
        </r>
        <r>
          <rPr>
            <sz val="9"/>
            <color indexed="81"/>
            <rFont val="Tahoma"/>
            <family val="2"/>
          </rPr>
          <t>tenga un Plan de intervención realizado a la fecha de corte</t>
        </r>
        <r>
          <rPr>
            <b/>
            <sz val="9"/>
            <color indexed="81"/>
            <rFont val="Tahoma"/>
            <family val="2"/>
          </rPr>
          <t>.
Si un CESFAM, CECOF u Hospital Comunitario, tuviese sectores urbanos y rurales asignados deberá registrar toda su información de familias inscritas, en secciones A y B. Prima el principio estadístico, se registra donde se hacen las acciones en este caso donde se encuentra la población (familias) bajo control</t>
        </r>
      </text>
    </comment>
    <comment ref="B27" authorId="1" shapeId="0" xr:uid="{00000000-0006-0000-0600-00000E000000}">
      <text>
        <r>
          <rPr>
            <sz val="9"/>
            <color indexed="81"/>
            <rFont val="Tahoma"/>
            <family val="2"/>
          </rPr>
          <t>Este dato aparecerá  luego de que en la atención  registrada en</t>
        </r>
        <r>
          <rPr>
            <b/>
            <sz val="9"/>
            <color indexed="81"/>
            <rFont val="Tahoma"/>
            <family val="2"/>
          </rPr>
          <t xml:space="preserve"> módulo BOX / Ficha Familiar, </t>
        </r>
        <r>
          <rPr>
            <sz val="9"/>
            <color indexed="81"/>
            <rFont val="Tahoma"/>
            <family val="2"/>
          </rPr>
          <t>el profesional seleccione</t>
        </r>
        <r>
          <rPr>
            <b/>
            <sz val="9"/>
            <color indexed="81"/>
            <rFont val="Tahoma"/>
            <family val="2"/>
          </rPr>
          <t xml:space="preserve"> Riesgo Medio en la evaluación familiar.
Y
</t>
        </r>
        <r>
          <rPr>
            <sz val="9"/>
            <color indexed="81"/>
            <rFont val="Tahoma"/>
            <family val="2"/>
          </rPr>
          <t xml:space="preserve">Que en el </t>
        </r>
        <r>
          <rPr>
            <b/>
            <sz val="9"/>
            <color indexed="81"/>
            <rFont val="Tahoma"/>
            <family val="2"/>
          </rPr>
          <t xml:space="preserve">Formulario de Plan de Intervención, NO </t>
        </r>
        <r>
          <rPr>
            <sz val="9"/>
            <color indexed="81"/>
            <rFont val="Tahoma"/>
            <family val="2"/>
          </rPr>
          <t>tenga un Plan de intervención realizado a la fecha de corte.</t>
        </r>
        <r>
          <rPr>
            <b/>
            <sz val="9"/>
            <color indexed="81"/>
            <rFont val="Tahoma"/>
            <family val="2"/>
          </rPr>
          <t xml:space="preserve">
Si un CESFAM, CECOF u Hospital Comunitario, tuviese sectores urbanos y rurales asignados deberá registrar toda su información de familias inscritas, en secciones A y B. Prima el principio estadístico, se registra donde se hacen las acciones en este caso donde se encuentra la población (familias) bajo control</t>
        </r>
      </text>
    </comment>
    <comment ref="B28" authorId="1" shapeId="0" xr:uid="{00000000-0006-0000-0600-00000F000000}">
      <text>
        <r>
          <rPr>
            <sz val="9"/>
            <color indexed="81"/>
            <rFont val="Tahoma"/>
            <family val="2"/>
          </rPr>
          <t>Este dato aparecerá  luego de que en la atención</t>
        </r>
        <r>
          <rPr>
            <b/>
            <sz val="9"/>
            <color indexed="81"/>
            <rFont val="Tahoma"/>
            <family val="2"/>
          </rPr>
          <t xml:space="preserve">  registrada en módulo BOX / Ficha Familiar, </t>
        </r>
        <r>
          <rPr>
            <sz val="9"/>
            <color indexed="81"/>
            <rFont val="Tahoma"/>
            <family val="2"/>
          </rPr>
          <t xml:space="preserve">el profesional seleccione </t>
        </r>
        <r>
          <rPr>
            <b/>
            <sz val="9"/>
            <color indexed="81"/>
            <rFont val="Tahoma"/>
            <family val="2"/>
          </rPr>
          <t xml:space="preserve">Riesgo Alto en la evaluación familiar.
Y
</t>
        </r>
        <r>
          <rPr>
            <sz val="9"/>
            <color indexed="81"/>
            <rFont val="Tahoma"/>
            <family val="2"/>
          </rPr>
          <t>Que en el</t>
        </r>
        <r>
          <rPr>
            <b/>
            <sz val="9"/>
            <color indexed="81"/>
            <rFont val="Tahoma"/>
            <family val="2"/>
          </rPr>
          <t xml:space="preserve"> Formulario de Plan de Intervención, NO </t>
        </r>
        <r>
          <rPr>
            <sz val="9"/>
            <color indexed="81"/>
            <rFont val="Tahoma"/>
            <family val="2"/>
          </rPr>
          <t>tenga un Plan de intervención realizado a la fecha de corte.</t>
        </r>
        <r>
          <rPr>
            <b/>
            <sz val="9"/>
            <color indexed="81"/>
            <rFont val="Tahoma"/>
            <family val="2"/>
          </rPr>
          <t xml:space="preserve">
Si un CESFAM, CECOF u Hospital Comunitario, tuviese sectores urbanos y rurales asignados deberá registrar toda su información de familias inscritas, en secciones A y B. Prima el principio estadístico, se registra donde se hacen las acciones en este caso donde se encuentra la población (familias) bajo control</t>
        </r>
      </text>
    </comment>
    <comment ref="B30" authorId="1" shapeId="0" xr:uid="{00000000-0006-0000-0600-000010000000}">
      <text>
        <r>
          <rPr>
            <sz val="9"/>
            <color indexed="81"/>
            <rFont val="Tahoma"/>
            <family val="2"/>
          </rPr>
          <t>Este dato aparecerá  luego de que en la atención  registrada en</t>
        </r>
        <r>
          <rPr>
            <b/>
            <sz val="9"/>
            <color indexed="81"/>
            <rFont val="Tahoma"/>
            <family val="2"/>
          </rPr>
          <t xml:space="preserve"> módulo BOX / Ficha Familiar, </t>
        </r>
        <r>
          <rPr>
            <sz val="9"/>
            <color indexed="81"/>
            <rFont val="Tahoma"/>
            <family val="2"/>
          </rPr>
          <t>el profesional regitre lo siguente:</t>
        </r>
        <r>
          <rPr>
            <b/>
            <sz val="9"/>
            <color indexed="81"/>
            <rFont val="Tahoma"/>
            <family val="2"/>
          </rPr>
          <t xml:space="preserve">
En el Formulario de Plan de Intervención, </t>
        </r>
        <r>
          <rPr>
            <sz val="9"/>
            <color indexed="81"/>
            <rFont val="Tahoma"/>
            <family val="2"/>
          </rPr>
          <t>se complete el campo,</t>
        </r>
        <r>
          <rPr>
            <b/>
            <sz val="9"/>
            <color indexed="81"/>
            <rFont val="Tahoma"/>
            <family val="2"/>
          </rPr>
          <t xml:space="preserve"> Egreso de Plan (es) de Intervención </t>
        </r>
        <r>
          <rPr>
            <sz val="9"/>
            <color indexed="81"/>
            <rFont val="Tahoma"/>
            <family val="2"/>
          </rPr>
          <t>con el valor:</t>
        </r>
        <r>
          <rPr>
            <b/>
            <sz val="9"/>
            <color indexed="81"/>
            <rFont val="Tahoma"/>
            <family val="2"/>
          </rPr>
          <t xml:space="preserve"> Alta por cumplir plan de intervención</t>
        </r>
      </text>
    </comment>
    <comment ref="B31" authorId="1" shapeId="0" xr:uid="{00000000-0006-0000-0600-000011000000}">
      <text>
        <r>
          <rPr>
            <sz val="9"/>
            <color indexed="81"/>
            <rFont val="Tahoma"/>
            <family val="2"/>
          </rPr>
          <t>Este dato aparecerá  luego de que en la atención  registrada</t>
        </r>
        <r>
          <rPr>
            <b/>
            <sz val="9"/>
            <color indexed="81"/>
            <rFont val="Tahoma"/>
            <family val="2"/>
          </rPr>
          <t xml:space="preserve"> </t>
        </r>
        <r>
          <rPr>
            <sz val="9"/>
            <color indexed="81"/>
            <rFont val="Tahoma"/>
            <family val="2"/>
          </rPr>
          <t>en</t>
        </r>
        <r>
          <rPr>
            <b/>
            <sz val="9"/>
            <color indexed="81"/>
            <rFont val="Tahoma"/>
            <family val="2"/>
          </rPr>
          <t xml:space="preserve"> módulo BOX / Ficha Familiar, </t>
        </r>
        <r>
          <rPr>
            <sz val="9"/>
            <color indexed="81"/>
            <rFont val="Tahoma"/>
            <family val="2"/>
          </rPr>
          <t>el profesional regitre lo siguente</t>
        </r>
        <r>
          <rPr>
            <b/>
            <sz val="9"/>
            <color indexed="81"/>
            <rFont val="Tahoma"/>
            <family val="2"/>
          </rPr>
          <t xml:space="preserve">:
En el Formulario de Plan de Intervención, </t>
        </r>
        <r>
          <rPr>
            <sz val="9"/>
            <color indexed="81"/>
            <rFont val="Tahoma"/>
            <family val="2"/>
          </rPr>
          <t>se complete el campo,</t>
        </r>
        <r>
          <rPr>
            <b/>
            <sz val="9"/>
            <color indexed="81"/>
            <rFont val="Tahoma"/>
            <family val="2"/>
          </rPr>
          <t xml:space="preserve"> Egreso de Plan (es) de Intervención con el valor: Traslado de Establecimiento</t>
        </r>
      </text>
    </comment>
    <comment ref="B32" authorId="1" shapeId="0" xr:uid="{00000000-0006-0000-0600-000012000000}">
      <text>
        <r>
          <rPr>
            <sz val="9"/>
            <color indexed="81"/>
            <rFont val="Tahoma"/>
            <family val="2"/>
          </rPr>
          <t>Este dato aparecerá  luego de que en la atención  registrada en</t>
        </r>
        <r>
          <rPr>
            <b/>
            <sz val="9"/>
            <color indexed="81"/>
            <rFont val="Tahoma"/>
            <family val="2"/>
          </rPr>
          <t xml:space="preserve"> módulo BOX / Ficha Familiar, </t>
        </r>
        <r>
          <rPr>
            <sz val="9"/>
            <color indexed="81"/>
            <rFont val="Tahoma"/>
            <family val="2"/>
          </rPr>
          <t>el profesional regitre lo siguente:</t>
        </r>
        <r>
          <rPr>
            <b/>
            <sz val="9"/>
            <color indexed="81"/>
            <rFont val="Tahoma"/>
            <family val="2"/>
          </rPr>
          <t xml:space="preserve">
En el Formulario de Plan de Intervención, </t>
        </r>
        <r>
          <rPr>
            <sz val="9"/>
            <color indexed="81"/>
            <rFont val="Tahoma"/>
            <family val="2"/>
          </rPr>
          <t xml:space="preserve">se complete el campo, </t>
        </r>
        <r>
          <rPr>
            <b/>
            <sz val="9"/>
            <color indexed="81"/>
            <rFont val="Tahoma"/>
            <family val="2"/>
          </rPr>
          <t>Egreso de Plan (es) de Intervención con el valor: Derivación por complejidad del caso</t>
        </r>
      </text>
    </comment>
    <comment ref="B33" authorId="1" shapeId="0" xr:uid="{00000000-0006-0000-0600-000013000000}">
      <text>
        <r>
          <rPr>
            <sz val="9"/>
            <color indexed="81"/>
            <rFont val="Tahoma"/>
            <family val="2"/>
          </rPr>
          <t>Este dato aparecerá  luego de que en la atención  registrada en</t>
        </r>
        <r>
          <rPr>
            <b/>
            <sz val="9"/>
            <color indexed="81"/>
            <rFont val="Tahoma"/>
            <family val="2"/>
          </rPr>
          <t xml:space="preserve"> módulo BOX / Ficha Familiar</t>
        </r>
        <r>
          <rPr>
            <sz val="9"/>
            <color indexed="81"/>
            <rFont val="Tahoma"/>
            <family val="2"/>
          </rPr>
          <t>, el profesional regitre lo siguente:</t>
        </r>
        <r>
          <rPr>
            <b/>
            <sz val="9"/>
            <color indexed="81"/>
            <rFont val="Tahoma"/>
            <family val="2"/>
          </rPr>
          <t xml:space="preserve">
En el Formulario de Plan de Intervención, </t>
        </r>
        <r>
          <rPr>
            <sz val="9"/>
            <color indexed="81"/>
            <rFont val="Tahoma"/>
            <family val="2"/>
          </rPr>
          <t xml:space="preserve">se complete el campo, </t>
        </r>
        <r>
          <rPr>
            <b/>
            <sz val="9"/>
            <color indexed="81"/>
            <rFont val="Tahoma"/>
            <family val="2"/>
          </rPr>
          <t>Egreso de Plan (es) de Intervención con el valor: Por abandono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Camila Puebla</author>
    <author>Pamela Pizarro Alvarado</author>
    <author>-</author>
  </authors>
  <commentList>
    <comment ref="L9" authorId="0" shapeId="0" xr:uid="{00000000-0006-0000-0700-000001000000}">
      <text>
        <r>
          <rPr>
            <sz val="9"/>
            <color indexed="81"/>
            <rFont val="Tahoma"/>
            <family val="2"/>
          </rPr>
          <t xml:space="preserve">Este dato aparecerá  luego de que en la atención registrada en Modulo Box/ Pacientes Citados o Modulo Box / Agregar Documento a una atencion </t>
        </r>
        <r>
          <rPr>
            <b/>
            <sz val="9"/>
            <color indexed="81"/>
            <rFont val="Tahoma"/>
            <family val="2"/>
          </rPr>
          <t xml:space="preserve">se complete en el Formulario Ficha Salud Integral Adolescente (Clap Modificada):
1.- </t>
        </r>
        <r>
          <rPr>
            <sz val="9"/>
            <color indexed="81"/>
            <rFont val="Tahoma"/>
            <family val="2"/>
          </rPr>
          <t>En el Campo</t>
        </r>
        <r>
          <rPr>
            <b/>
            <sz val="9"/>
            <color indexed="81"/>
            <rFont val="Tahoma"/>
            <family val="2"/>
          </rPr>
          <t xml:space="preserve"> ¿Pueblo Indigena? el valor SI 
  Y 
2.- </t>
        </r>
        <r>
          <rPr>
            <sz val="9"/>
            <color indexed="81"/>
            <rFont val="Tahoma"/>
            <family val="2"/>
          </rPr>
          <t>En el Campo</t>
        </r>
        <r>
          <rPr>
            <b/>
            <sz val="9"/>
            <color indexed="81"/>
            <rFont val="Tahoma"/>
            <family val="2"/>
          </rPr>
          <t xml:space="preserve"> ¿Cual Pueblo Indigena? Tenga seleccionado algun valor de la lista desplegable.
 Y 
</t>
        </r>
        <r>
          <rPr>
            <sz val="9"/>
            <color indexed="81"/>
            <rFont val="Tahoma"/>
            <family val="2"/>
          </rPr>
          <t>En el campo</t>
        </r>
        <r>
          <rPr>
            <b/>
            <sz val="9"/>
            <color indexed="81"/>
            <rFont val="Tahoma"/>
            <family val="2"/>
          </rPr>
          <t xml:space="preserve"> "Fecha Proxima Visita" sea con un plazo máximo de inasistencia de 11 meses y 29 días, desde la última citación a la fecha de corte</t>
        </r>
      </text>
    </comment>
    <comment ref="O9" authorId="0" shapeId="0" xr:uid="{00000000-0006-0000-0700-000002000000}">
      <text>
        <r>
          <rPr>
            <sz val="9"/>
            <color indexed="81"/>
            <rFont val="Tahoma"/>
            <family val="2"/>
          </rPr>
          <t>Se contabilizarán a los pacientes que tengan en  Antecedentes del usuario APS / Pestaña "Identificacion"  Item</t>
        </r>
        <r>
          <rPr>
            <b/>
            <sz val="9"/>
            <color indexed="81"/>
            <rFont val="Tahoma"/>
            <family val="2"/>
          </rPr>
          <t xml:space="preserve">  Alertas Adm.  "MIGRANTE"</t>
        </r>
        <r>
          <rPr>
            <sz val="9"/>
            <color indexed="81"/>
            <rFont val="Tahoma"/>
            <family val="2"/>
          </rPr>
          <t xml:space="preserve">
 y Cumplan con registro de Ficha CLAP modificada realizado. </t>
        </r>
      </text>
    </comment>
    <comment ref="A11" authorId="1" shapeId="0" xr:uid="{00000000-0006-0000-0700-000003000000}">
      <text>
        <r>
          <rPr>
            <b/>
            <sz val="9"/>
            <color indexed="81"/>
            <rFont val="Tahoma"/>
            <family val="2"/>
          </rPr>
          <t xml:space="preserve">Corresponde a la Población Total de Adolescentes de 10 hasta 19 Años 29 Dias que se encuentren Bajo Control, Evaluados con Ficha Salud Integral Adolescente (CLAP Modificada) hasta un plazo Máximo de Inasistencia a su Citación de 11 Meses y 29 Dias a la Fecha de Corte.  </t>
        </r>
      </text>
    </comment>
    <comment ref="B12" authorId="1" shapeId="0" xr:uid="{00000000-0006-0000-0700-000004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xml:space="preserve">, en el Campo </t>
        </r>
        <r>
          <rPr>
            <b/>
            <sz val="9"/>
            <color indexed="81"/>
            <rFont val="Tahoma"/>
            <family val="2"/>
          </rPr>
          <t>IMC/DE</t>
        </r>
        <r>
          <rPr>
            <sz val="9"/>
            <color indexed="81"/>
            <rFont val="Tahoma"/>
            <family val="2"/>
          </rPr>
          <t xml:space="preserve">  se registre un valor ≥ + 3 D.E. lo que corresponde a Obesidad Severa.
 Y 
el campo</t>
        </r>
        <r>
          <rPr>
            <b/>
            <sz val="9"/>
            <color indexed="81"/>
            <rFont val="Tahoma"/>
            <family val="2"/>
          </rPr>
          <t xml:space="preserve"> "Fecha Proxima Visita"</t>
        </r>
        <r>
          <rPr>
            <sz val="9"/>
            <color indexed="81"/>
            <rFont val="Tahoma"/>
            <family val="2"/>
          </rPr>
          <t xml:space="preserve"> sea con un plazo máximo de inasistencia de </t>
        </r>
        <r>
          <rPr>
            <b/>
            <sz val="9"/>
            <color indexed="81"/>
            <rFont val="Tahoma"/>
            <family val="2"/>
          </rPr>
          <t>11 meses y 29 días</t>
        </r>
        <r>
          <rPr>
            <sz val="9"/>
            <color indexed="81"/>
            <rFont val="Tahoma"/>
            <family val="2"/>
          </rPr>
          <t>, desde la última citación a la fecha de corte.</t>
        </r>
        <r>
          <rPr>
            <sz val="9"/>
            <color indexed="81"/>
            <rFont val="Tahoma"/>
            <family val="2"/>
          </rPr>
          <t xml:space="preserve">
</t>
        </r>
      </text>
    </comment>
    <comment ref="B13" authorId="1" shapeId="0" xr:uid="{00000000-0006-0000-0700-000005000000}">
      <text>
        <r>
          <rPr>
            <sz val="9"/>
            <color indexed="81"/>
            <rFont val="Tahoma"/>
            <family val="2"/>
          </rPr>
          <t xml:space="preserve">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en el Campo </t>
        </r>
        <r>
          <rPr>
            <b/>
            <sz val="9"/>
            <color indexed="81"/>
            <rFont val="Tahoma"/>
            <family val="2"/>
          </rPr>
          <t xml:space="preserve">IMC/DE </t>
        </r>
        <r>
          <rPr>
            <sz val="9"/>
            <color indexed="81"/>
            <rFont val="Tahoma"/>
            <family val="2"/>
          </rPr>
          <t xml:space="preserve"> se registre un valor ≥ + 2.0 a+2,9  D.E. lo que corresponde a Obesidad.
 Y 
el campo</t>
        </r>
        <r>
          <rPr>
            <b/>
            <sz val="9"/>
            <color indexed="81"/>
            <rFont val="Tahoma"/>
            <family val="2"/>
          </rPr>
          <t xml:space="preserve"> "Fecha Proxima Visita"</t>
        </r>
        <r>
          <rPr>
            <sz val="9"/>
            <color indexed="81"/>
            <rFont val="Tahoma"/>
            <family val="2"/>
          </rPr>
          <t xml:space="preserve"> sea con un plazo máximo de inasistencia de</t>
        </r>
        <r>
          <rPr>
            <b/>
            <sz val="9"/>
            <color indexed="81"/>
            <rFont val="Tahoma"/>
            <family val="2"/>
          </rPr>
          <t xml:space="preserve"> 11 meses y 29 días</t>
        </r>
        <r>
          <rPr>
            <sz val="9"/>
            <color indexed="81"/>
            <rFont val="Tahoma"/>
            <family val="2"/>
          </rPr>
          <t>, desde la última citación a la fecha de corte.</t>
        </r>
      </text>
    </comment>
    <comment ref="B14" authorId="1" shapeId="0" xr:uid="{00000000-0006-0000-0700-000006000000}">
      <text>
        <r>
          <rPr>
            <sz val="9"/>
            <color indexed="81"/>
            <rFont val="Tahoma"/>
            <family val="2"/>
          </rPr>
          <t xml:space="preserve">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en el Campo </t>
        </r>
        <r>
          <rPr>
            <b/>
            <sz val="9"/>
            <color indexed="81"/>
            <rFont val="Tahoma"/>
            <family val="2"/>
          </rPr>
          <t>IMC/DE</t>
        </r>
        <r>
          <rPr>
            <sz val="9"/>
            <color indexed="81"/>
            <rFont val="Tahoma"/>
            <family val="2"/>
          </rPr>
          <t xml:space="preserve">  se registre un valor ≥ + 1.0 a + 1,9 D.E. lo que corresponde a Sobrepeso.
 Y 
el campo </t>
        </r>
        <r>
          <rPr>
            <b/>
            <sz val="9"/>
            <color indexed="81"/>
            <rFont val="Tahoma"/>
            <family val="2"/>
          </rPr>
          <t xml:space="preserve">"Fecha Proxima Visita" </t>
        </r>
        <r>
          <rPr>
            <sz val="9"/>
            <color indexed="81"/>
            <rFont val="Tahoma"/>
            <family val="2"/>
          </rPr>
          <t xml:space="preserve">sea con un plazo máximo de inasistencia de </t>
        </r>
        <r>
          <rPr>
            <b/>
            <sz val="9"/>
            <color indexed="81"/>
            <rFont val="Tahoma"/>
            <family val="2"/>
          </rPr>
          <t>11 meses y 29 días</t>
        </r>
        <r>
          <rPr>
            <sz val="9"/>
            <color indexed="81"/>
            <rFont val="Tahoma"/>
            <family val="2"/>
          </rPr>
          <t xml:space="preserve">, desde la última citación a la fecha de corte.
</t>
        </r>
      </text>
    </comment>
    <comment ref="B15" authorId="1" shapeId="0" xr:uid="{00000000-0006-0000-0700-000007000000}">
      <text>
        <r>
          <rPr>
            <b/>
            <sz val="9"/>
            <color indexed="81"/>
            <rFont val="Tahoma"/>
            <family val="2"/>
          </rPr>
          <t>Corresponde a la suma de Pacientes con Obesidad Severa, Obesidad y Sobrepeso</t>
        </r>
        <r>
          <rPr>
            <sz val="9"/>
            <color indexed="81"/>
            <rFont val="Tahoma"/>
            <family val="2"/>
          </rPr>
          <t xml:space="preserve">
</t>
        </r>
      </text>
    </comment>
    <comment ref="B16" authorId="1" shapeId="0" xr:uid="{00000000-0006-0000-0700-000008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xml:space="preserve">, en el Campo </t>
        </r>
        <r>
          <rPr>
            <b/>
            <sz val="9"/>
            <color indexed="81"/>
            <rFont val="Tahoma"/>
            <family val="2"/>
          </rPr>
          <t xml:space="preserve">IMC/DE  </t>
        </r>
        <r>
          <rPr>
            <sz val="9"/>
            <color indexed="81"/>
            <rFont val="Tahoma"/>
            <family val="2"/>
          </rPr>
          <t>se registre un valor ≤ -1.0 a-1,9 D.E. lo que corresponde a Bajo Peso.
 Y 
el campo</t>
        </r>
        <r>
          <rPr>
            <b/>
            <sz val="9"/>
            <color indexed="81"/>
            <rFont val="Tahoma"/>
            <family val="2"/>
          </rPr>
          <t xml:space="preserve"> "Fecha Proxima Visita" s</t>
        </r>
        <r>
          <rPr>
            <sz val="9"/>
            <color indexed="81"/>
            <rFont val="Tahoma"/>
            <family val="2"/>
          </rPr>
          <t xml:space="preserve">ea con un plazo máximo de inasistencia de </t>
        </r>
        <r>
          <rPr>
            <b/>
            <sz val="9"/>
            <color indexed="81"/>
            <rFont val="Tahoma"/>
            <family val="2"/>
          </rPr>
          <t>11 meses y 29 días</t>
        </r>
        <r>
          <rPr>
            <sz val="9"/>
            <color indexed="81"/>
            <rFont val="Tahoma"/>
            <family val="2"/>
          </rPr>
          <t xml:space="preserve">, desde la última citación a la fecha de corte.
</t>
        </r>
      </text>
    </comment>
    <comment ref="B17" authorId="1" shapeId="0" xr:uid="{00000000-0006-0000-0700-000009000000}">
      <text>
        <r>
          <rPr>
            <sz val="9"/>
            <color indexed="81"/>
            <rFont val="Tahoma"/>
            <family val="2"/>
          </rPr>
          <t xml:space="preserve">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en el Campo </t>
        </r>
        <r>
          <rPr>
            <b/>
            <sz val="9"/>
            <color indexed="81"/>
            <rFont val="Tahoma"/>
            <family val="2"/>
          </rPr>
          <t>IMC/DE</t>
        </r>
        <r>
          <rPr>
            <sz val="9"/>
            <color indexed="81"/>
            <rFont val="Tahoma"/>
            <family val="2"/>
          </rPr>
          <t xml:space="preserve">  se registre un valor ≤ -2.0 D.E. lo que corresponde a Desnutrición.
 Y 
el campo "</t>
        </r>
        <r>
          <rPr>
            <b/>
            <sz val="9"/>
            <color indexed="81"/>
            <rFont val="Tahoma"/>
            <family val="2"/>
          </rPr>
          <t>Fecha Proxima Visita"</t>
        </r>
        <r>
          <rPr>
            <sz val="9"/>
            <color indexed="81"/>
            <rFont val="Tahoma"/>
            <family val="2"/>
          </rPr>
          <t xml:space="preserve"> sea con un plazo máximo de inasistencia de </t>
        </r>
        <r>
          <rPr>
            <b/>
            <sz val="9"/>
            <color indexed="81"/>
            <rFont val="Tahoma"/>
            <family val="2"/>
          </rPr>
          <t>11 meses y 29 días</t>
        </r>
        <r>
          <rPr>
            <sz val="9"/>
            <color indexed="81"/>
            <rFont val="Tahoma"/>
            <family val="2"/>
          </rPr>
          <t xml:space="preserve">, desde la última citación a la fecha de corte.
</t>
        </r>
      </text>
    </comment>
    <comment ref="B18" authorId="1" shapeId="0" xr:uid="{00000000-0006-0000-0700-00000A000000}">
      <text>
        <r>
          <rPr>
            <b/>
            <sz val="9"/>
            <color indexed="81"/>
            <rFont val="Tahoma"/>
            <family val="2"/>
          </rPr>
          <t>Corresponde a la suma de Pacientes Bajo Peso y Desnutrición.</t>
        </r>
        <r>
          <rPr>
            <sz val="9"/>
            <color indexed="81"/>
            <rFont val="Tahoma"/>
            <family val="2"/>
          </rPr>
          <t xml:space="preserve">
</t>
        </r>
      </text>
    </comment>
    <comment ref="B19" authorId="1" shapeId="0" xr:uid="{00000000-0006-0000-0700-00000B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xml:space="preserve">, en el Campo </t>
        </r>
        <r>
          <rPr>
            <b/>
            <sz val="9"/>
            <color indexed="81"/>
            <rFont val="Tahoma"/>
            <family val="2"/>
          </rPr>
          <t>IMC/DE</t>
        </r>
        <r>
          <rPr>
            <sz val="9"/>
            <color indexed="81"/>
            <rFont val="Tahoma"/>
            <family val="2"/>
          </rPr>
          <t xml:space="preserve">  se registre un valor  -0.9 a+0.9 D.E. lo que corresponde a Talla Normal.
 Y 
el campo </t>
        </r>
        <r>
          <rPr>
            <b/>
            <sz val="9"/>
            <color indexed="81"/>
            <rFont val="Tahoma"/>
            <family val="2"/>
          </rPr>
          <t>"Fecha Proxima Visita"</t>
        </r>
        <r>
          <rPr>
            <sz val="9"/>
            <color indexed="81"/>
            <rFont val="Tahoma"/>
            <family val="2"/>
          </rPr>
          <t xml:space="preserve"> sea con un plazo máximo de inasistencia de </t>
        </r>
        <r>
          <rPr>
            <b/>
            <sz val="9"/>
            <color indexed="81"/>
            <rFont val="Tahoma"/>
            <family val="2"/>
          </rPr>
          <t>11 meses y 29 días</t>
        </r>
        <r>
          <rPr>
            <sz val="9"/>
            <color indexed="81"/>
            <rFont val="Tahoma"/>
            <family val="2"/>
          </rPr>
          <t xml:space="preserve">, desde la última citación a la fecha de corte.
</t>
        </r>
      </text>
    </comment>
    <comment ref="B20" authorId="1" shapeId="0" xr:uid="{00000000-0006-0000-0700-00000C000000}">
      <text>
        <r>
          <rPr>
            <sz val="9"/>
            <color indexed="81"/>
            <rFont val="Tahoma"/>
            <family val="2"/>
          </rPr>
          <t xml:space="preserve">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en el Campo </t>
        </r>
        <r>
          <rPr>
            <b/>
            <sz val="9"/>
            <color indexed="81"/>
            <rFont val="Tahoma"/>
            <family val="2"/>
          </rPr>
          <t>DE Talla/Edad</t>
        </r>
        <r>
          <rPr>
            <sz val="9"/>
            <color indexed="81"/>
            <rFont val="Tahoma"/>
            <family val="2"/>
          </rPr>
          <t xml:space="preserve"> se registre un valor ≥ +2.0 D.E. lo que corresponde a Talla Alta.
 Y 
el campo</t>
        </r>
        <r>
          <rPr>
            <b/>
            <sz val="9"/>
            <color indexed="81"/>
            <rFont val="Tahoma"/>
            <family val="2"/>
          </rPr>
          <t xml:space="preserve"> "Fecha Proxima Visita" </t>
        </r>
        <r>
          <rPr>
            <sz val="9"/>
            <color indexed="81"/>
            <rFont val="Tahoma"/>
            <family val="2"/>
          </rPr>
          <t xml:space="preserve">sea con un plazo máximo de inasistencia de </t>
        </r>
        <r>
          <rPr>
            <b/>
            <sz val="9"/>
            <color indexed="81"/>
            <rFont val="Tahoma"/>
            <family val="2"/>
          </rPr>
          <t>11 meses y 29 días</t>
        </r>
        <r>
          <rPr>
            <sz val="9"/>
            <color indexed="81"/>
            <rFont val="Tahoma"/>
            <family val="2"/>
          </rPr>
          <t xml:space="preserve">, desde la última citación a la fecha de corte.
</t>
        </r>
      </text>
    </comment>
    <comment ref="B21" authorId="1" shapeId="0" xr:uid="{00000000-0006-0000-0700-00000D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xml:space="preserve">, en el Campo </t>
        </r>
        <r>
          <rPr>
            <b/>
            <sz val="9"/>
            <color indexed="81"/>
            <rFont val="Tahoma"/>
            <family val="2"/>
          </rPr>
          <t>DE Talla/Edad</t>
        </r>
        <r>
          <rPr>
            <sz val="9"/>
            <color indexed="81"/>
            <rFont val="Tahoma"/>
            <family val="2"/>
          </rPr>
          <t xml:space="preserve"> se registre un valor + 1.0 a+ 1.9 D.E. lo que corresponde a Talla Normal Alta.
 Y 
el campo </t>
        </r>
        <r>
          <rPr>
            <b/>
            <sz val="9"/>
            <color indexed="81"/>
            <rFont val="Tahoma"/>
            <family val="2"/>
          </rPr>
          <t>"Fecha Proxima Visita"</t>
        </r>
        <r>
          <rPr>
            <sz val="9"/>
            <color indexed="81"/>
            <rFont val="Tahoma"/>
            <family val="2"/>
          </rPr>
          <t xml:space="preserve"> sea con un plazo máximo de inasistencia de </t>
        </r>
        <r>
          <rPr>
            <b/>
            <sz val="9"/>
            <color indexed="81"/>
            <rFont val="Tahoma"/>
            <family val="2"/>
          </rPr>
          <t>11 meses y 29 días</t>
        </r>
        <r>
          <rPr>
            <sz val="9"/>
            <color indexed="81"/>
            <rFont val="Tahoma"/>
            <family val="2"/>
          </rPr>
          <t xml:space="preserve">, desde la última citación a la fecha de corte.
</t>
        </r>
      </text>
    </comment>
    <comment ref="B22" authorId="1" shapeId="0" xr:uid="{00000000-0006-0000-0700-00000E000000}">
      <text>
        <r>
          <rPr>
            <b/>
            <sz val="9"/>
            <color indexed="81"/>
            <rFont val="Tahoma"/>
            <family val="2"/>
          </rPr>
          <t xml:space="preserve">Corresponde a la suma de pacientes con Talla Alta y Talla Normal Alta </t>
        </r>
      </text>
    </comment>
    <comment ref="B23" authorId="1" shapeId="0" xr:uid="{00000000-0006-0000-0700-00000F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en el Campo</t>
        </r>
        <r>
          <rPr>
            <b/>
            <sz val="9"/>
            <color indexed="81"/>
            <rFont val="Tahoma"/>
            <family val="2"/>
          </rPr>
          <t xml:space="preserve"> DE Talla Edad</t>
        </r>
        <r>
          <rPr>
            <sz val="9"/>
            <color indexed="81"/>
            <rFont val="Tahoma"/>
            <family val="2"/>
          </rPr>
          <t xml:space="preserve"> se registre un valor  -1.0 a-1.9 D.E. lo que corresponde a Talla Normal Baja.
 Y 
el campo </t>
        </r>
        <r>
          <rPr>
            <b/>
            <sz val="9"/>
            <color indexed="81"/>
            <rFont val="Tahoma"/>
            <family val="2"/>
          </rPr>
          <t>"Fecha Proxima Visita"</t>
        </r>
        <r>
          <rPr>
            <sz val="9"/>
            <color indexed="81"/>
            <rFont val="Tahoma"/>
            <family val="2"/>
          </rPr>
          <t xml:space="preserve"> sea con un plazo máximo de inasistencia de </t>
        </r>
        <r>
          <rPr>
            <b/>
            <sz val="9"/>
            <color indexed="81"/>
            <rFont val="Tahoma"/>
            <family val="2"/>
          </rPr>
          <t>11 meses y 29 días,</t>
        </r>
        <r>
          <rPr>
            <sz val="9"/>
            <color indexed="81"/>
            <rFont val="Tahoma"/>
            <family val="2"/>
          </rPr>
          <t xml:space="preserve"> desde la última citación a la fecha de corte.</t>
        </r>
        <r>
          <rPr>
            <b/>
            <sz val="9"/>
            <color indexed="81"/>
            <rFont val="Tahoma"/>
            <family val="2"/>
          </rPr>
          <t xml:space="preserve">
</t>
        </r>
        <r>
          <rPr>
            <sz val="9"/>
            <color indexed="81"/>
            <rFont val="Tahoma"/>
            <family val="2"/>
          </rPr>
          <t xml:space="preserve">
</t>
        </r>
      </text>
    </comment>
    <comment ref="B24" authorId="1" shapeId="0" xr:uid="{00000000-0006-0000-0700-000010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en el Campo</t>
        </r>
        <r>
          <rPr>
            <b/>
            <sz val="9"/>
            <color indexed="81"/>
            <rFont val="Tahoma"/>
            <family val="2"/>
          </rPr>
          <t xml:space="preserve"> DE Talla Edad </t>
        </r>
        <r>
          <rPr>
            <sz val="9"/>
            <color indexed="81"/>
            <rFont val="Tahoma"/>
            <family val="2"/>
          </rPr>
          <t xml:space="preserve"> se registre un valor ≤ 2.0 D.E. lo que corresponde a Talla Baja.
 Y 
el campo </t>
        </r>
        <r>
          <rPr>
            <b/>
            <sz val="9"/>
            <color indexed="81"/>
            <rFont val="Tahoma"/>
            <family val="2"/>
          </rPr>
          <t>"Fecha Proxima Visita"</t>
        </r>
        <r>
          <rPr>
            <sz val="9"/>
            <color indexed="81"/>
            <rFont val="Tahoma"/>
            <family val="2"/>
          </rPr>
          <t xml:space="preserve"> sea con un plazo máximo de inasistencia de</t>
        </r>
        <r>
          <rPr>
            <b/>
            <sz val="9"/>
            <color indexed="81"/>
            <rFont val="Tahoma"/>
            <family val="2"/>
          </rPr>
          <t xml:space="preserve"> 11 meses y 29 días</t>
        </r>
        <r>
          <rPr>
            <sz val="9"/>
            <color indexed="81"/>
            <rFont val="Tahoma"/>
            <family val="2"/>
          </rPr>
          <t xml:space="preserve">, desde la última citación a la fecha de corte.
</t>
        </r>
      </text>
    </comment>
    <comment ref="B25" authorId="1" shapeId="0" xr:uid="{00000000-0006-0000-0700-000011000000}">
      <text>
        <r>
          <rPr>
            <b/>
            <sz val="9"/>
            <color indexed="81"/>
            <rFont val="Tahoma"/>
            <family val="2"/>
          </rPr>
          <t>Corresponde a la suma de pacientes con Talla Normal Baja y Talla Baja.</t>
        </r>
      </text>
    </comment>
    <comment ref="B26" authorId="1" shapeId="0" xr:uid="{00000000-0006-0000-0700-000012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xml:space="preserve">, en el Campo </t>
        </r>
        <r>
          <rPr>
            <b/>
            <sz val="9"/>
            <color indexed="81"/>
            <rFont val="Tahoma"/>
            <family val="2"/>
          </rPr>
          <t>DE Talla Edad</t>
        </r>
        <r>
          <rPr>
            <sz val="9"/>
            <color indexed="81"/>
            <rFont val="Tahoma"/>
            <family val="2"/>
          </rPr>
          <t xml:space="preserve"> se registre un valor  -0.9 a+0.9 D.E. lo que corresponde a Talla Normal.
 Y 
el campo </t>
        </r>
        <r>
          <rPr>
            <b/>
            <sz val="9"/>
            <color indexed="81"/>
            <rFont val="Tahoma"/>
            <family val="2"/>
          </rPr>
          <t xml:space="preserve">"Fecha Proxima Visita" </t>
        </r>
        <r>
          <rPr>
            <sz val="9"/>
            <color indexed="81"/>
            <rFont val="Tahoma"/>
            <family val="2"/>
          </rPr>
          <t>sea con un plazo máximo de inasistencia de</t>
        </r>
        <r>
          <rPr>
            <b/>
            <sz val="9"/>
            <color indexed="81"/>
            <rFont val="Tahoma"/>
            <family val="2"/>
          </rPr>
          <t xml:space="preserve"> 11 meses y 29 días</t>
        </r>
        <r>
          <rPr>
            <sz val="9"/>
            <color indexed="81"/>
            <rFont val="Tahoma"/>
            <family val="2"/>
          </rPr>
          <t xml:space="preserve">, desde la última citación a la fecha de corte.
</t>
        </r>
      </text>
    </comment>
    <comment ref="B27" authorId="1" shapeId="0" xr:uid="{00000000-0006-0000-0700-000013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xml:space="preserve">, en el </t>
        </r>
        <r>
          <rPr>
            <b/>
            <sz val="9"/>
            <color indexed="81"/>
            <rFont val="Tahoma"/>
            <family val="2"/>
          </rPr>
          <t xml:space="preserve">Campo Percentil Cincurferencia de Cintura </t>
        </r>
        <r>
          <rPr>
            <sz val="9"/>
            <color indexed="81"/>
            <rFont val="Tahoma"/>
            <family val="2"/>
          </rPr>
          <t>seleccione la opción</t>
        </r>
        <r>
          <rPr>
            <b/>
            <sz val="9"/>
            <color indexed="81"/>
            <rFont val="Tahoma"/>
            <family val="2"/>
          </rPr>
          <t xml:space="preserve"> Normal (p&lt;75)</t>
        </r>
        <r>
          <rPr>
            <sz val="9"/>
            <color indexed="81"/>
            <rFont val="Tahoma"/>
            <family val="2"/>
          </rPr>
          <t xml:space="preserve"> 
 Y 
el campo </t>
        </r>
        <r>
          <rPr>
            <b/>
            <sz val="9"/>
            <color indexed="81"/>
            <rFont val="Tahoma"/>
            <family val="2"/>
          </rPr>
          <t>"Fecha Proxima Visita"</t>
        </r>
        <r>
          <rPr>
            <sz val="9"/>
            <color indexed="81"/>
            <rFont val="Tahoma"/>
            <family val="2"/>
          </rPr>
          <t xml:space="preserve"> sea con un plazo máximo de inasistencia de 11 meses y 29 días, desde la última citación a la fecha de corte.
</t>
        </r>
      </text>
    </comment>
    <comment ref="B28" authorId="1" shapeId="0" xr:uid="{00000000-0006-0000-0700-000014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xml:space="preserve">, en el </t>
        </r>
        <r>
          <rPr>
            <b/>
            <sz val="9"/>
            <color indexed="81"/>
            <rFont val="Tahoma"/>
            <family val="2"/>
          </rPr>
          <t>Campo Percentil Cincurferencia de Cintura</t>
        </r>
        <r>
          <rPr>
            <sz val="9"/>
            <color indexed="81"/>
            <rFont val="Tahoma"/>
            <family val="2"/>
          </rPr>
          <t xml:space="preserve"> seleccione la opción </t>
        </r>
        <r>
          <rPr>
            <b/>
            <sz val="9"/>
            <color indexed="81"/>
            <rFont val="Tahoma"/>
            <family val="2"/>
          </rPr>
          <t xml:space="preserve">Riesgo De Obesidad (p&lt;75&lt;p&lt;90) </t>
        </r>
        <r>
          <rPr>
            <sz val="9"/>
            <color indexed="81"/>
            <rFont val="Tahoma"/>
            <family val="2"/>
          </rPr>
          <t xml:space="preserve">
 Y 
el campo</t>
        </r>
        <r>
          <rPr>
            <b/>
            <sz val="9"/>
            <color indexed="81"/>
            <rFont val="Tahoma"/>
            <family val="2"/>
          </rPr>
          <t xml:space="preserve"> "Fecha Proxima Visita"</t>
        </r>
        <r>
          <rPr>
            <sz val="9"/>
            <color indexed="81"/>
            <rFont val="Tahoma"/>
            <family val="2"/>
          </rPr>
          <t xml:space="preserve"> sea con un plazo máximo de inasistencia de 11 meses y 29 días, desde la última citación a la fecha de corte.
</t>
        </r>
      </text>
    </comment>
    <comment ref="B29" authorId="1" shapeId="0" xr:uid="{00000000-0006-0000-0700-000015000000}">
      <text>
        <r>
          <rPr>
            <sz val="9"/>
            <color indexed="81"/>
            <rFont val="Tahoma"/>
            <family val="2"/>
          </rPr>
          <t xml:space="preserve">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en el Campo</t>
        </r>
        <r>
          <rPr>
            <b/>
            <sz val="9"/>
            <color indexed="81"/>
            <rFont val="Tahoma"/>
            <family val="2"/>
          </rPr>
          <t xml:space="preserve"> Percentil Cincurferencia de Cintura </t>
        </r>
        <r>
          <rPr>
            <sz val="9"/>
            <color indexed="81"/>
            <rFont val="Tahoma"/>
            <family val="2"/>
          </rPr>
          <t>seleccione la opción</t>
        </r>
        <r>
          <rPr>
            <b/>
            <sz val="9"/>
            <color indexed="81"/>
            <rFont val="Tahoma"/>
            <family val="2"/>
          </rPr>
          <t xml:space="preserve"> Obesidad Abdominal (p&lt;75&lt;p&lt;90) </t>
        </r>
        <r>
          <rPr>
            <sz val="9"/>
            <color indexed="81"/>
            <rFont val="Tahoma"/>
            <family val="2"/>
          </rPr>
          <t xml:space="preserve">
 Y 
el campo </t>
        </r>
        <r>
          <rPr>
            <b/>
            <sz val="9"/>
            <color indexed="81"/>
            <rFont val="Tahoma"/>
            <family val="2"/>
          </rPr>
          <t>"Fecha Proxima Visita"</t>
        </r>
        <r>
          <rPr>
            <sz val="9"/>
            <color indexed="81"/>
            <rFont val="Tahoma"/>
            <family val="2"/>
          </rPr>
          <t xml:space="preserve"> sea con un plazo máximo de inasistencia de 11 meses y 29 días, desde la última citación a la fecha de corte. 
</t>
        </r>
      </text>
    </comment>
    <comment ref="B31" authorId="1" shapeId="0" xr:uid="{00000000-0006-0000-0700-000016000000}">
      <text>
        <r>
          <rPr>
            <sz val="9"/>
            <color indexed="81"/>
            <rFont val="Tahoma"/>
            <family val="2"/>
          </rPr>
          <t xml:space="preserve">Este dato aparecerá  luego de que en la atención registrada en Modulo Box/ Pacientes Citados o Modulo Box / Agregar Documento a una atencion se complete en </t>
        </r>
        <r>
          <rPr>
            <b/>
            <sz val="9"/>
            <color indexed="81"/>
            <rFont val="Tahoma"/>
            <family val="2"/>
          </rPr>
          <t>el Formulario Ficha Salud Integral Adolescente (Clap Modificada)</t>
        </r>
        <r>
          <rPr>
            <sz val="9"/>
            <color indexed="81"/>
            <rFont val="Tahoma"/>
            <family val="2"/>
          </rPr>
          <t xml:space="preserve">, en el Campo </t>
        </r>
        <r>
          <rPr>
            <b/>
            <sz val="9"/>
            <color indexed="81"/>
            <rFont val="Tahoma"/>
            <family val="2"/>
          </rPr>
          <t>Diagnóstico Nutricional Integrado</t>
        </r>
        <r>
          <rPr>
            <sz val="9"/>
            <color indexed="81"/>
            <rFont val="Tahoma"/>
            <family val="2"/>
          </rPr>
          <t xml:space="preserve">, Seleccionar </t>
        </r>
        <r>
          <rPr>
            <b/>
            <sz val="9"/>
            <color indexed="81"/>
            <rFont val="Tahoma"/>
            <family val="2"/>
          </rPr>
          <t>Deficit Ponderal Bajo Peso</t>
        </r>
        <r>
          <rPr>
            <sz val="9"/>
            <color indexed="81"/>
            <rFont val="Tahoma"/>
            <family val="2"/>
          </rPr>
          <t xml:space="preserve"> 
 Y 
el campo </t>
        </r>
        <r>
          <rPr>
            <b/>
            <sz val="9"/>
            <color indexed="81"/>
            <rFont val="Tahoma"/>
            <family val="2"/>
          </rPr>
          <t>"Fecha Proxima Visita"</t>
        </r>
        <r>
          <rPr>
            <sz val="9"/>
            <color indexed="81"/>
            <rFont val="Tahoma"/>
            <family val="2"/>
          </rPr>
          <t xml:space="preserve"> sea con un plazo máximo de inasistencia de 11 meses y 29 días, desde la última citación a la fecha de corte.
</t>
        </r>
      </text>
    </comment>
    <comment ref="B32" authorId="1" shapeId="0" xr:uid="{00000000-0006-0000-0700-000017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xml:space="preserve">, en el </t>
        </r>
        <r>
          <rPr>
            <b/>
            <sz val="9"/>
            <color indexed="81"/>
            <rFont val="Tahoma"/>
            <family val="2"/>
          </rPr>
          <t>Campo Diagnóstico Nutricional Integrado</t>
        </r>
        <r>
          <rPr>
            <sz val="9"/>
            <color indexed="81"/>
            <rFont val="Tahoma"/>
            <family val="2"/>
          </rPr>
          <t xml:space="preserve">, Seleccionar </t>
        </r>
        <r>
          <rPr>
            <b/>
            <sz val="9"/>
            <color indexed="81"/>
            <rFont val="Tahoma"/>
            <family val="2"/>
          </rPr>
          <t xml:space="preserve">Desnutrido </t>
        </r>
        <r>
          <rPr>
            <sz val="9"/>
            <color indexed="81"/>
            <rFont val="Tahoma"/>
            <family val="2"/>
          </rPr>
          <t xml:space="preserve"> 
 Y 
el campo </t>
        </r>
        <r>
          <rPr>
            <b/>
            <sz val="9"/>
            <color indexed="81"/>
            <rFont val="Tahoma"/>
            <family val="2"/>
          </rPr>
          <t xml:space="preserve">"Fecha Proxima Visita" </t>
        </r>
        <r>
          <rPr>
            <sz val="9"/>
            <color indexed="81"/>
            <rFont val="Tahoma"/>
            <family val="2"/>
          </rPr>
          <t xml:space="preserve">sea con un plazo máximo de inasistencia de 11 meses y 29 días, desde la última citación a la fecha de corte.
</t>
        </r>
      </text>
    </comment>
    <comment ref="B33" authorId="1" shapeId="0" xr:uid="{00000000-0006-0000-0700-000018000000}">
      <text>
        <r>
          <rPr>
            <sz val="9"/>
            <color indexed="81"/>
            <rFont val="Tahoma"/>
            <family val="2"/>
          </rPr>
          <t xml:space="preserve">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en el Campo </t>
        </r>
        <r>
          <rPr>
            <b/>
            <sz val="9"/>
            <color indexed="81"/>
            <rFont val="Tahoma"/>
            <family val="2"/>
          </rPr>
          <t>Diagnóstico Nutricional Integrado</t>
        </r>
        <r>
          <rPr>
            <sz val="9"/>
            <color indexed="81"/>
            <rFont val="Tahoma"/>
            <family val="2"/>
          </rPr>
          <t xml:space="preserve">, Seleccionar </t>
        </r>
        <r>
          <rPr>
            <b/>
            <sz val="9"/>
            <color indexed="81"/>
            <rFont val="Tahoma"/>
            <family val="2"/>
          </rPr>
          <t>Sobrepeso / Riesgo Obesidad</t>
        </r>
        <r>
          <rPr>
            <sz val="9"/>
            <color indexed="81"/>
            <rFont val="Tahoma"/>
            <family val="2"/>
          </rPr>
          <t xml:space="preserve"> 
 Y 
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text>
    </comment>
    <comment ref="B34" authorId="1" shapeId="0" xr:uid="{00000000-0006-0000-0700-000019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xml:space="preserve">, en el </t>
        </r>
        <r>
          <rPr>
            <b/>
            <sz val="9"/>
            <color indexed="81"/>
            <rFont val="Tahoma"/>
            <family val="2"/>
          </rPr>
          <t>Campo Diagnóstico Nutricional Integrado</t>
        </r>
        <r>
          <rPr>
            <sz val="9"/>
            <color indexed="81"/>
            <rFont val="Tahoma"/>
            <family val="2"/>
          </rPr>
          <t xml:space="preserve">, Seleccionar </t>
        </r>
        <r>
          <rPr>
            <b/>
            <sz val="9"/>
            <color indexed="81"/>
            <rFont val="Tahoma"/>
            <family val="2"/>
          </rPr>
          <t>Obeso</t>
        </r>
        <r>
          <rPr>
            <sz val="9"/>
            <color indexed="81"/>
            <rFont val="Tahoma"/>
            <family val="2"/>
          </rPr>
          <t xml:space="preserve">
 Y 
el campo </t>
        </r>
        <r>
          <rPr>
            <b/>
            <sz val="9"/>
            <color indexed="81"/>
            <rFont val="Tahoma"/>
            <family val="2"/>
          </rPr>
          <t xml:space="preserve">"Fecha Proxima Visita" </t>
        </r>
        <r>
          <rPr>
            <sz val="9"/>
            <color indexed="81"/>
            <rFont val="Tahoma"/>
            <family val="2"/>
          </rPr>
          <t xml:space="preserve">sea con un plazo máximo de inasistencia de 11 meses y 29 días, desde la última citación a la fecha de corte.
</t>
        </r>
      </text>
    </comment>
    <comment ref="B35" authorId="1" shapeId="0" xr:uid="{00000000-0006-0000-0700-00001A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xml:space="preserve">, en el </t>
        </r>
        <r>
          <rPr>
            <b/>
            <sz val="9"/>
            <color indexed="81"/>
            <rFont val="Tahoma"/>
            <family val="2"/>
          </rPr>
          <t>Campo Diagnóstico Nutricional Integrado</t>
        </r>
        <r>
          <rPr>
            <sz val="9"/>
            <color indexed="81"/>
            <rFont val="Tahoma"/>
            <family val="2"/>
          </rPr>
          <t xml:space="preserve">, Seleccionar </t>
        </r>
        <r>
          <rPr>
            <b/>
            <sz val="9"/>
            <color indexed="81"/>
            <rFont val="Tahoma"/>
            <family val="2"/>
          </rPr>
          <t>Obeso Severo</t>
        </r>
        <r>
          <rPr>
            <sz val="9"/>
            <color indexed="81"/>
            <rFont val="Tahoma"/>
            <family val="2"/>
          </rPr>
          <t xml:space="preserve">
 Y 
el campo </t>
        </r>
        <r>
          <rPr>
            <b/>
            <sz val="9"/>
            <color indexed="81"/>
            <rFont val="Tahoma"/>
            <family val="2"/>
          </rPr>
          <t>"Fecha Próxima Visita"</t>
        </r>
        <r>
          <rPr>
            <sz val="9"/>
            <color indexed="81"/>
            <rFont val="Tahoma"/>
            <family val="2"/>
          </rPr>
          <t xml:space="preserve"> sea con un plazo máximo de inasistencia de 11 meses y 29 días, desde la última citación a la fecha de corte.</t>
        </r>
      </text>
    </comment>
    <comment ref="B36" authorId="1" shapeId="0" xr:uid="{00000000-0006-0000-0700-00001B000000}">
      <text>
        <r>
          <rPr>
            <sz val="9"/>
            <color indexed="81"/>
            <rFont val="Tahoma"/>
            <family val="2"/>
          </rPr>
          <t xml:space="preserve">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en el Campo</t>
        </r>
        <r>
          <rPr>
            <b/>
            <sz val="9"/>
            <color indexed="81"/>
            <rFont val="Tahoma"/>
            <family val="2"/>
          </rPr>
          <t xml:space="preserve"> Diagnóstico Nutricional Integrado</t>
        </r>
        <r>
          <rPr>
            <sz val="9"/>
            <color indexed="81"/>
            <rFont val="Tahoma"/>
            <family val="2"/>
          </rPr>
          <t xml:space="preserve">, Seleccionar </t>
        </r>
        <r>
          <rPr>
            <b/>
            <sz val="9"/>
            <color indexed="81"/>
            <rFont val="Tahoma"/>
            <family val="2"/>
          </rPr>
          <t>Normal o Eutrofia</t>
        </r>
        <r>
          <rPr>
            <sz val="9"/>
            <color indexed="81"/>
            <rFont val="Tahoma"/>
            <family val="2"/>
          </rPr>
          <t xml:space="preserve"> 
 Y 
el campo </t>
        </r>
        <r>
          <rPr>
            <b/>
            <sz val="9"/>
            <color indexed="81"/>
            <rFont val="Tahoma"/>
            <family val="2"/>
          </rPr>
          <t>"Fecha Proxima Visita"</t>
        </r>
        <r>
          <rPr>
            <sz val="9"/>
            <color indexed="81"/>
            <rFont val="Tahoma"/>
            <family val="2"/>
          </rPr>
          <t xml:space="preserve"> sea con un plazo máximo de inasistencia de 11 meses y 29 días, desde la última citación a la fecha de corte.
</t>
        </r>
      </text>
    </comment>
    <comment ref="B38" authorId="1" shapeId="0" xr:uid="{00000000-0006-0000-0700-00001C000000}">
      <text>
        <r>
          <rPr>
            <sz val="9"/>
            <color indexed="81"/>
            <rFont val="Tahoma"/>
            <family val="2"/>
          </rPr>
          <t>Este dato aparecerá  luego de que en la atención registrada en Modulo Box/ Pacientes Citados o Modulo Box / Agregar Documento a una atencion se complete en el</t>
        </r>
        <r>
          <rPr>
            <b/>
            <sz val="9"/>
            <color indexed="81"/>
            <rFont val="Tahoma"/>
            <family val="2"/>
          </rPr>
          <t xml:space="preserve"> Formulario Ficha Salud Integral Adolescente (Clap Modificada)</t>
        </r>
        <r>
          <rPr>
            <sz val="9"/>
            <color indexed="81"/>
            <rFont val="Tahoma"/>
            <family val="2"/>
          </rPr>
          <t xml:space="preserve">, en el </t>
        </r>
        <r>
          <rPr>
            <b/>
            <sz val="9"/>
            <color indexed="81"/>
            <rFont val="Tahoma"/>
            <family val="2"/>
          </rPr>
          <t>Campo Diagnóstico Nutricional Integrado</t>
        </r>
        <r>
          <rPr>
            <sz val="9"/>
            <color indexed="81"/>
            <rFont val="Tahoma"/>
            <family val="2"/>
          </rPr>
          <t xml:space="preserve">, Seleccionar </t>
        </r>
        <r>
          <rPr>
            <b/>
            <sz val="9"/>
            <color indexed="81"/>
            <rFont val="Tahoma"/>
            <family val="2"/>
          </rPr>
          <t>Desnutrición Secundaria</t>
        </r>
        <r>
          <rPr>
            <sz val="9"/>
            <color indexed="81"/>
            <rFont val="Tahoma"/>
            <family val="2"/>
          </rPr>
          <t xml:space="preserve">
 Y 
el campo</t>
        </r>
        <r>
          <rPr>
            <b/>
            <sz val="9"/>
            <color indexed="81"/>
            <rFont val="Tahoma"/>
            <family val="2"/>
          </rPr>
          <t xml:space="preserve"> "Fecha Próxima Visita"</t>
        </r>
        <r>
          <rPr>
            <sz val="9"/>
            <color indexed="81"/>
            <rFont val="Tahoma"/>
            <family val="2"/>
          </rPr>
          <t xml:space="preserve"> sea con un plazo máximo de inasistencia de 11 meses y 29 días, desde la última citación a la fecha de corte.
</t>
        </r>
      </text>
    </comment>
    <comment ref="L41" authorId="0" shapeId="0" xr:uid="{00000000-0006-0000-0700-00001D000000}">
      <text>
        <r>
          <rPr>
            <sz val="9"/>
            <color indexed="81"/>
            <rFont val="Tahoma"/>
            <family val="2"/>
          </rPr>
          <t>Este dato aparecerá  luego de que en la atención registrada en</t>
        </r>
        <r>
          <rPr>
            <b/>
            <sz val="9"/>
            <color indexed="81"/>
            <rFont val="Tahoma"/>
            <family val="2"/>
          </rPr>
          <t xml:space="preserve"> Modulo Box/ Pacientes Citados</t>
        </r>
        <r>
          <rPr>
            <sz val="9"/>
            <color indexed="81"/>
            <rFont val="Tahoma"/>
            <family val="2"/>
          </rPr>
          <t xml:space="preserve"> o </t>
        </r>
        <r>
          <rPr>
            <b/>
            <sz val="9"/>
            <color indexed="81"/>
            <rFont val="Tahoma"/>
            <family val="2"/>
          </rPr>
          <t>Modulo Box / Agregar Documento a una atencion</t>
        </r>
        <r>
          <rPr>
            <sz val="9"/>
            <color indexed="81"/>
            <rFont val="Tahoma"/>
            <family val="2"/>
          </rPr>
          <t xml:space="preserve"> se complete en el </t>
        </r>
        <r>
          <rPr>
            <b/>
            <sz val="9"/>
            <color indexed="81"/>
            <rFont val="Tahoma"/>
            <family val="2"/>
          </rPr>
          <t>Formulario Ficha Salud Integral Adolescente (Clap Modificada):
1.-</t>
        </r>
        <r>
          <rPr>
            <sz val="9"/>
            <color indexed="81"/>
            <rFont val="Tahoma"/>
            <family val="2"/>
          </rPr>
          <t xml:space="preserve"> En el Campo </t>
        </r>
        <r>
          <rPr>
            <b/>
            <sz val="9"/>
            <color indexed="81"/>
            <rFont val="Tahoma"/>
            <family val="2"/>
          </rPr>
          <t xml:space="preserve">¿Pueblo Indigena? </t>
        </r>
        <r>
          <rPr>
            <sz val="9"/>
            <color indexed="81"/>
            <rFont val="Tahoma"/>
            <family val="2"/>
          </rPr>
          <t>el valor</t>
        </r>
        <r>
          <rPr>
            <b/>
            <sz val="9"/>
            <color indexed="81"/>
            <rFont val="Tahoma"/>
            <family val="2"/>
          </rPr>
          <t xml:space="preserve"> SI 
  Y 
2.- </t>
        </r>
        <r>
          <rPr>
            <sz val="9"/>
            <color indexed="81"/>
            <rFont val="Tahoma"/>
            <family val="2"/>
          </rPr>
          <t xml:space="preserve">En el Campo </t>
        </r>
        <r>
          <rPr>
            <b/>
            <sz val="9"/>
            <color indexed="81"/>
            <rFont val="Tahoma"/>
            <family val="2"/>
          </rPr>
          <t xml:space="preserve">¿Cual Pueblo Indigena? </t>
        </r>
        <r>
          <rPr>
            <sz val="9"/>
            <color indexed="81"/>
            <rFont val="Tahoma"/>
            <family val="2"/>
          </rPr>
          <t>Tenga seleccionado algun valor de la lista desplegable.</t>
        </r>
        <r>
          <rPr>
            <b/>
            <sz val="9"/>
            <color indexed="81"/>
            <rFont val="Tahoma"/>
            <family val="2"/>
          </rPr>
          <t xml:space="preserve">
 Y 
</t>
        </r>
        <r>
          <rPr>
            <sz val="9"/>
            <color indexed="81"/>
            <rFont val="Tahoma"/>
            <family val="2"/>
          </rPr>
          <t xml:space="preserve">En el campo </t>
        </r>
        <r>
          <rPr>
            <b/>
            <sz val="9"/>
            <color indexed="81"/>
            <rFont val="Tahoma"/>
            <family val="2"/>
          </rPr>
          <t xml:space="preserve">"Fecha Proxima Visita" </t>
        </r>
        <r>
          <rPr>
            <sz val="9"/>
            <color indexed="81"/>
            <rFont val="Tahoma"/>
            <family val="2"/>
          </rPr>
          <t xml:space="preserve">sea con un plazo máximo de inasistencia de 11 meses y 29 días, desde la última citación a la fecha de corte.
</t>
        </r>
      </text>
    </comment>
    <comment ref="O41" authorId="0" shapeId="0" xr:uid="{00000000-0006-0000-0700-00001E000000}">
      <text>
        <r>
          <rPr>
            <sz val="9"/>
            <color indexed="81"/>
            <rFont val="Tahoma"/>
            <family val="2"/>
          </rPr>
          <t>Se contabilizarán a los pacientes que tengan en  Antecedentes del usuario APS / Pestaña "</t>
        </r>
        <r>
          <rPr>
            <b/>
            <sz val="9"/>
            <color indexed="81"/>
            <rFont val="Tahoma"/>
            <family val="2"/>
          </rPr>
          <t>Identificacion"  Item  Alertas Adm.  "MIGRANTE"</t>
        </r>
        <r>
          <rPr>
            <sz val="9"/>
            <color indexed="81"/>
            <rFont val="Tahoma"/>
            <family val="2"/>
          </rPr>
          <t xml:space="preserve">
 y Cumplan con registro de Ficha CLAP modificada realizado. </t>
        </r>
      </text>
    </comment>
    <comment ref="A45" authorId="2" shapeId="0" xr:uid="{00000000-0006-0000-0700-00001F000000}">
      <text>
        <r>
          <rPr>
            <sz val="9"/>
            <color indexed="81"/>
            <rFont val="Tahoma"/>
            <family val="2"/>
          </rPr>
          <t xml:space="preserve">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en el Campo</t>
        </r>
        <r>
          <rPr>
            <b/>
            <sz val="9"/>
            <color indexed="81"/>
            <rFont val="Tahoma"/>
            <family val="2"/>
          </rPr>
          <t xml:space="preserve"> ¿Estudia?</t>
        </r>
        <r>
          <rPr>
            <sz val="9"/>
            <color indexed="81"/>
            <rFont val="Tahoma"/>
            <family val="2"/>
          </rPr>
          <t xml:space="preserve"> el valor</t>
        </r>
        <r>
          <rPr>
            <b/>
            <sz val="9"/>
            <color indexed="81"/>
            <rFont val="Tahoma"/>
            <family val="2"/>
          </rPr>
          <t xml:space="preserve"> SI
 Y 
</t>
        </r>
        <r>
          <rPr>
            <sz val="9"/>
            <color indexed="81"/>
            <rFont val="Tahoma"/>
            <family val="2"/>
          </rPr>
          <t xml:space="preserve">el campo </t>
        </r>
        <r>
          <rPr>
            <b/>
            <sz val="9"/>
            <color indexed="81"/>
            <rFont val="Tahoma"/>
            <family val="2"/>
          </rPr>
          <t xml:space="preserve">"Fecha Proxima Visita" </t>
        </r>
        <r>
          <rPr>
            <sz val="9"/>
            <color indexed="81"/>
            <rFont val="Tahoma"/>
            <family val="2"/>
          </rPr>
          <t>sea con un plazo máximo de inasistencia de 11 meses y 29 días, desde la última citación a la fecha de corte.</t>
        </r>
        <r>
          <rPr>
            <b/>
            <sz val="9"/>
            <color indexed="81"/>
            <rFont val="Tahoma"/>
            <family val="2"/>
          </rPr>
          <t xml:space="preserve">
</t>
        </r>
      </text>
    </comment>
    <comment ref="A46" authorId="2" shapeId="0" xr:uid="{00000000-0006-0000-0700-000020000000}">
      <text>
        <r>
          <rPr>
            <sz val="9"/>
            <color indexed="81"/>
            <rFont val="Tahoma"/>
            <family val="2"/>
          </rPr>
          <t xml:space="preserve">
Este dato aparecerá  luego de que en la atención registrada en Modulo Box/ Pacientes Citados o Modulo Box / Agregar Documento a una atencion se complete en el el </t>
        </r>
        <r>
          <rPr>
            <b/>
            <sz val="9"/>
            <color indexed="81"/>
            <rFont val="Tahoma"/>
            <family val="2"/>
          </rPr>
          <t>Formulario Ficha Salud Integral Adolescente (Clap Modificada)</t>
        </r>
        <r>
          <rPr>
            <sz val="9"/>
            <color indexed="81"/>
            <rFont val="Tahoma"/>
            <family val="2"/>
          </rPr>
          <t xml:space="preserve">, en el Campo </t>
        </r>
        <r>
          <rPr>
            <b/>
            <sz val="9"/>
            <color indexed="81"/>
            <rFont val="Tahoma"/>
            <family val="2"/>
          </rPr>
          <t>Desersión o Exclusión</t>
        </r>
        <r>
          <rPr>
            <sz val="9"/>
            <color indexed="81"/>
            <rFont val="Tahoma"/>
            <family val="2"/>
          </rPr>
          <t xml:space="preserve"> el valor </t>
        </r>
        <r>
          <rPr>
            <b/>
            <sz val="9"/>
            <color indexed="81"/>
            <rFont val="Tahoma"/>
            <family val="2"/>
          </rPr>
          <t xml:space="preserve">SI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text>
    </comment>
    <comment ref="A47" authorId="2" shapeId="0" xr:uid="{00000000-0006-0000-0700-000021000000}">
      <text>
        <r>
          <rPr>
            <sz val="9"/>
            <color indexed="81"/>
            <rFont val="Tahoma"/>
            <family val="2"/>
          </rPr>
          <t xml:space="preserve">
Este dato aparecerá  luego de que en la atención registrada en Modulo Box/ Pacientes Citados o Modulo Box / Agregar Documento a una atencion se complete en ell </t>
        </r>
        <r>
          <rPr>
            <b/>
            <sz val="9"/>
            <color indexed="81"/>
            <rFont val="Tahoma"/>
            <family val="2"/>
          </rPr>
          <t>Formulario Ficha Salud Integral Adolescente (Clap Modificada)</t>
        </r>
        <r>
          <rPr>
            <sz val="9"/>
            <color indexed="81"/>
            <rFont val="Tahoma"/>
            <family val="2"/>
          </rPr>
          <t xml:space="preserve">, en el Campo </t>
        </r>
        <r>
          <rPr>
            <b/>
            <sz val="9"/>
            <color indexed="81"/>
            <rFont val="Tahoma"/>
            <family val="2"/>
          </rPr>
          <t>Trabajo Infantil</t>
        </r>
        <r>
          <rPr>
            <sz val="9"/>
            <color indexed="81"/>
            <rFont val="Tahoma"/>
            <family val="2"/>
          </rPr>
          <t xml:space="preserve">, el valor </t>
        </r>
        <r>
          <rPr>
            <b/>
            <sz val="9"/>
            <color indexed="81"/>
            <rFont val="Tahoma"/>
            <family val="2"/>
          </rPr>
          <t xml:space="preserve">Si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text>
    </comment>
    <comment ref="A48" authorId="2" shapeId="0" xr:uid="{00000000-0006-0000-0700-000022000000}">
      <text>
        <r>
          <rPr>
            <sz val="9"/>
            <color indexed="81"/>
            <rFont val="Tahoma"/>
            <family val="2"/>
          </rPr>
          <t xml:space="preserve">
Este dato aparecerá  luego de que en la atención registrada en Modulo Box/ Pacientes Citados o Modulo Box / Agregar Documento a una atencion se complete en elEn el </t>
        </r>
        <r>
          <rPr>
            <b/>
            <sz val="9"/>
            <color indexed="81"/>
            <rFont val="Tahoma"/>
            <family val="2"/>
          </rPr>
          <t>Formulario Ficha Salud Integral Adolescente (Clap Modificada)</t>
        </r>
        <r>
          <rPr>
            <sz val="9"/>
            <color indexed="81"/>
            <rFont val="Tahoma"/>
            <family val="2"/>
          </rPr>
          <t xml:space="preserve">, en el Campo </t>
        </r>
        <r>
          <rPr>
            <b/>
            <sz val="9"/>
            <color indexed="81"/>
            <rFont val="Tahoma"/>
            <family val="2"/>
          </rPr>
          <t>Trabajo Juvenil</t>
        </r>
        <r>
          <rPr>
            <sz val="9"/>
            <color indexed="81"/>
            <rFont val="Tahoma"/>
            <family val="2"/>
          </rPr>
          <t>, el valor</t>
        </r>
        <r>
          <rPr>
            <b/>
            <sz val="9"/>
            <color indexed="81"/>
            <rFont val="Tahoma"/>
            <family val="2"/>
          </rPr>
          <t xml:space="preserve"> Si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r>
          <rPr>
            <b/>
            <sz val="9"/>
            <color indexed="81"/>
            <rFont val="Tahoma"/>
            <family val="2"/>
          </rPr>
          <t xml:space="preserve">
</t>
        </r>
      </text>
    </comment>
    <comment ref="A49" authorId="2" shapeId="0" xr:uid="{00000000-0006-0000-0700-000023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en el Campo </t>
        </r>
        <r>
          <rPr>
            <b/>
            <sz val="9"/>
            <color indexed="81"/>
            <rFont val="Tahoma"/>
            <family val="2"/>
          </rPr>
          <t>Peores Formas</t>
        </r>
        <r>
          <rPr>
            <sz val="9"/>
            <color indexed="81"/>
            <rFont val="Tahoma"/>
            <family val="2"/>
          </rPr>
          <t xml:space="preserve"> el valor </t>
        </r>
        <r>
          <rPr>
            <b/>
            <sz val="9"/>
            <color indexed="81"/>
            <rFont val="Tahoma"/>
            <family val="2"/>
          </rPr>
          <t xml:space="preserve">SI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text>
    </comment>
    <comment ref="A50" authorId="2" shapeId="0" xr:uid="{00000000-0006-0000-0700-000024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en el Campo </t>
        </r>
        <r>
          <rPr>
            <b/>
            <sz val="9"/>
            <color indexed="81"/>
            <rFont val="Tahoma"/>
            <family val="2"/>
          </rPr>
          <t>Servicio Doméstico No Remunerado Peligroso</t>
        </r>
        <r>
          <rPr>
            <sz val="9"/>
            <color indexed="81"/>
            <rFont val="Tahoma"/>
            <family val="2"/>
          </rPr>
          <t xml:space="preserve"> indicar el valor </t>
        </r>
        <r>
          <rPr>
            <b/>
            <sz val="9"/>
            <color indexed="81"/>
            <rFont val="Tahoma"/>
            <family val="2"/>
          </rPr>
          <t xml:space="preserve">Si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text>
    </comment>
    <comment ref="L52" authorId="0" shapeId="0" xr:uid="{00000000-0006-0000-0700-000025000000}">
      <text>
        <r>
          <rPr>
            <sz val="9"/>
            <color indexed="81"/>
            <rFont val="Tahoma"/>
            <family val="2"/>
          </rPr>
          <t xml:space="preserve">Este dato aparecerá  luego de que en la atención registrada en </t>
        </r>
        <r>
          <rPr>
            <b/>
            <sz val="9"/>
            <color indexed="81"/>
            <rFont val="Tahoma"/>
            <family val="2"/>
          </rPr>
          <t>Modulo Box/ Pacientes Citados o Modulo Box / Agregar Documento a una atencion</t>
        </r>
        <r>
          <rPr>
            <sz val="9"/>
            <color indexed="81"/>
            <rFont val="Tahoma"/>
            <family val="2"/>
          </rPr>
          <t xml:space="preserve"> se complete en el </t>
        </r>
        <r>
          <rPr>
            <b/>
            <sz val="9"/>
            <color indexed="81"/>
            <rFont val="Tahoma"/>
            <family val="2"/>
          </rPr>
          <t>Formulario Ficha Salud Integral Adolescente (Clap Modificada):</t>
        </r>
        <r>
          <rPr>
            <sz val="9"/>
            <color indexed="81"/>
            <rFont val="Tahoma"/>
            <family val="2"/>
          </rPr>
          <t xml:space="preserve">
</t>
        </r>
        <r>
          <rPr>
            <b/>
            <sz val="9"/>
            <color indexed="81"/>
            <rFont val="Tahoma"/>
            <family val="2"/>
          </rPr>
          <t>1.-</t>
        </r>
        <r>
          <rPr>
            <sz val="9"/>
            <color indexed="81"/>
            <rFont val="Tahoma"/>
            <family val="2"/>
          </rPr>
          <t xml:space="preserve"> En el Campo </t>
        </r>
        <r>
          <rPr>
            <b/>
            <sz val="9"/>
            <color indexed="81"/>
            <rFont val="Tahoma"/>
            <family val="2"/>
          </rPr>
          <t>¿Pueblo Indigena?</t>
        </r>
        <r>
          <rPr>
            <sz val="9"/>
            <color indexed="81"/>
            <rFont val="Tahoma"/>
            <family val="2"/>
          </rPr>
          <t xml:space="preserve"> el valor </t>
        </r>
        <r>
          <rPr>
            <b/>
            <sz val="9"/>
            <color indexed="81"/>
            <rFont val="Tahoma"/>
            <family val="2"/>
          </rPr>
          <t>SI</t>
        </r>
        <r>
          <rPr>
            <sz val="9"/>
            <color indexed="81"/>
            <rFont val="Tahoma"/>
            <family val="2"/>
          </rPr>
          <t xml:space="preserve"> 
 </t>
        </r>
        <r>
          <rPr>
            <b/>
            <sz val="9"/>
            <color indexed="81"/>
            <rFont val="Tahoma"/>
            <family val="2"/>
          </rPr>
          <t xml:space="preserve"> Y </t>
        </r>
        <r>
          <rPr>
            <sz val="9"/>
            <color indexed="81"/>
            <rFont val="Tahoma"/>
            <family val="2"/>
          </rPr>
          <t xml:space="preserve">
</t>
        </r>
        <r>
          <rPr>
            <b/>
            <sz val="9"/>
            <color indexed="81"/>
            <rFont val="Tahoma"/>
            <family val="2"/>
          </rPr>
          <t>2.</t>
        </r>
        <r>
          <rPr>
            <sz val="9"/>
            <color indexed="81"/>
            <rFont val="Tahoma"/>
            <family val="2"/>
          </rPr>
          <t>- En el Campo</t>
        </r>
        <r>
          <rPr>
            <b/>
            <sz val="9"/>
            <color indexed="81"/>
            <rFont val="Tahoma"/>
            <family val="2"/>
          </rPr>
          <t xml:space="preserve"> ¿Cual Pueblo Indigena?</t>
        </r>
        <r>
          <rPr>
            <sz val="9"/>
            <color indexed="81"/>
            <rFont val="Tahoma"/>
            <family val="2"/>
          </rPr>
          <t xml:space="preserve"> Tenga seleccionado algun valor de la lista desplegable.
</t>
        </r>
        <r>
          <rPr>
            <b/>
            <sz val="9"/>
            <color indexed="81"/>
            <rFont val="Tahoma"/>
            <family val="2"/>
          </rPr>
          <t xml:space="preserve"> Y</t>
        </r>
        <r>
          <rPr>
            <sz val="9"/>
            <color indexed="81"/>
            <rFont val="Tahoma"/>
            <family val="2"/>
          </rPr>
          <t xml:space="preserve"> 
En el campo </t>
        </r>
        <r>
          <rPr>
            <b/>
            <sz val="9"/>
            <color indexed="81"/>
            <rFont val="Tahoma"/>
            <family val="2"/>
          </rPr>
          <t>"Fecha Proxima Visita"</t>
        </r>
        <r>
          <rPr>
            <sz val="9"/>
            <color indexed="81"/>
            <rFont val="Tahoma"/>
            <family val="2"/>
          </rPr>
          <t xml:space="preserve"> sea con un plazo máximo de inasistencia de 11 meses y 29 días, desde la última citación a la fecha de corte.</t>
        </r>
        <r>
          <rPr>
            <b/>
            <sz val="9"/>
            <color indexed="81"/>
            <rFont val="Tahoma"/>
            <family val="2"/>
          </rPr>
          <t xml:space="preserve">
</t>
        </r>
        <r>
          <rPr>
            <sz val="9"/>
            <color indexed="81"/>
            <rFont val="Tahoma"/>
            <family val="2"/>
          </rPr>
          <t xml:space="preserve">
</t>
        </r>
      </text>
    </comment>
    <comment ref="O52" authorId="0" shapeId="0" xr:uid="{00000000-0006-0000-0700-000026000000}">
      <text>
        <r>
          <rPr>
            <sz val="9"/>
            <color indexed="81"/>
            <rFont val="Tahoma"/>
            <family val="2"/>
          </rPr>
          <t xml:space="preserve">Se contabilizarán a los pacientes que tengan en  Antecedentes del usuario APS / Pestaña "Identificacion"  Item  </t>
        </r>
        <r>
          <rPr>
            <b/>
            <sz val="9"/>
            <color indexed="81"/>
            <rFont val="Tahoma"/>
            <family val="2"/>
          </rPr>
          <t>Alertas Adm.  "MIGRANTE"</t>
        </r>
        <r>
          <rPr>
            <sz val="9"/>
            <color indexed="81"/>
            <rFont val="Tahoma"/>
            <family val="2"/>
          </rPr>
          <t xml:space="preserve">
 y Cumplan con registro de Ficha CLAP modificada realizado. </t>
        </r>
      </text>
    </comment>
    <comment ref="A56" authorId="2" shapeId="0" xr:uid="{00000000-0006-0000-0700-000027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 En el Campo </t>
        </r>
        <r>
          <rPr>
            <b/>
            <sz val="9"/>
            <color indexed="81"/>
            <rFont val="Tahoma"/>
            <family val="2"/>
          </rPr>
          <t>Violencia Sexual</t>
        </r>
        <r>
          <rPr>
            <sz val="9"/>
            <color indexed="81"/>
            <rFont val="Tahoma"/>
            <family val="2"/>
          </rPr>
          <t xml:space="preserve">, el valor </t>
        </r>
        <r>
          <rPr>
            <b/>
            <sz val="9"/>
            <color indexed="81"/>
            <rFont val="Tahoma"/>
            <family val="2"/>
          </rPr>
          <t>Si ó</t>
        </r>
        <r>
          <rPr>
            <sz val="9"/>
            <color indexed="81"/>
            <rFont val="Tahoma"/>
            <family val="2"/>
          </rPr>
          <t xml:space="preserve">
- En el Campo</t>
        </r>
        <r>
          <rPr>
            <b/>
            <sz val="9"/>
            <color indexed="81"/>
            <rFont val="Tahoma"/>
            <family val="2"/>
          </rPr>
          <t xml:space="preserve"> ¿ITS/VIH?</t>
        </r>
        <r>
          <rPr>
            <sz val="9"/>
            <color indexed="81"/>
            <rFont val="Tahoma"/>
            <family val="2"/>
          </rPr>
          <t xml:space="preserve">, el valor </t>
        </r>
        <r>
          <rPr>
            <b/>
            <sz val="9"/>
            <color indexed="81"/>
            <rFont val="Tahoma"/>
            <family val="2"/>
          </rPr>
          <t>Si ó</t>
        </r>
        <r>
          <rPr>
            <sz val="9"/>
            <color indexed="81"/>
            <rFont val="Tahoma"/>
            <family val="2"/>
          </rPr>
          <t xml:space="preserve">
- </t>
        </r>
        <r>
          <rPr>
            <b/>
            <sz val="9"/>
            <color indexed="81"/>
            <rFont val="Tahoma"/>
            <family val="2"/>
          </rPr>
          <t>N° de embarazos ó</t>
        </r>
        <r>
          <rPr>
            <sz val="9"/>
            <color indexed="81"/>
            <rFont val="Tahoma"/>
            <family val="2"/>
          </rPr>
          <t xml:space="preserve">
- </t>
        </r>
        <r>
          <rPr>
            <b/>
            <sz val="9"/>
            <color indexed="81"/>
            <rFont val="Tahoma"/>
            <family val="2"/>
          </rPr>
          <t xml:space="preserve">N° de abortos
Y
- En el Campo Detección de Riego </t>
        </r>
        <r>
          <rPr>
            <sz val="9"/>
            <color indexed="81"/>
            <rFont val="Tahoma"/>
            <family val="2"/>
          </rPr>
          <t>indicar</t>
        </r>
        <r>
          <rPr>
            <b/>
            <sz val="9"/>
            <color indexed="81"/>
            <rFont val="Tahoma"/>
            <family val="2"/>
          </rPr>
          <t xml:space="preserve"> SSR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r>
          <rPr>
            <b/>
            <sz val="9"/>
            <color indexed="81"/>
            <rFont val="Tahoma"/>
            <family val="2"/>
          </rPr>
          <t xml:space="preserve">
</t>
        </r>
      </text>
    </comment>
    <comment ref="A57" authorId="2" shapeId="0" xr:uid="{00000000-0006-0000-0700-000028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En el Campo </t>
        </r>
        <r>
          <rPr>
            <b/>
            <sz val="9"/>
            <color indexed="81"/>
            <rFont val="Tahoma"/>
            <family val="2"/>
          </rPr>
          <t>Ideación Suicida (Últimos 3 meses)</t>
        </r>
        <r>
          <rPr>
            <sz val="9"/>
            <color indexed="81"/>
            <rFont val="Tahoma"/>
            <family val="2"/>
          </rPr>
          <t xml:space="preserve">, el valor </t>
        </r>
        <r>
          <rPr>
            <b/>
            <sz val="9"/>
            <color indexed="81"/>
            <rFont val="Tahoma"/>
            <family val="2"/>
          </rPr>
          <t xml:space="preserve">Si </t>
        </r>
        <r>
          <rPr>
            <sz val="9"/>
            <color indexed="81"/>
            <rFont val="Tahoma"/>
            <family val="2"/>
          </rPr>
          <t xml:space="preserve">
</t>
        </r>
        <r>
          <rPr>
            <b/>
            <sz val="9"/>
            <color indexed="81"/>
            <rFont val="Tahoma"/>
            <family val="2"/>
          </rPr>
          <t xml:space="preserve">Y </t>
        </r>
        <r>
          <rPr>
            <sz val="9"/>
            <color indexed="81"/>
            <rFont val="Tahoma"/>
            <family val="2"/>
          </rPr>
          <t xml:space="preserve">
el campo </t>
        </r>
        <r>
          <rPr>
            <b/>
            <sz val="9"/>
            <color indexed="81"/>
            <rFont val="Tahoma"/>
            <family val="2"/>
          </rPr>
          <t>"Fecha Proxima Visita"</t>
        </r>
        <r>
          <rPr>
            <sz val="9"/>
            <color indexed="81"/>
            <rFont val="Tahoma"/>
            <family val="2"/>
          </rPr>
          <t xml:space="preserve"> sea con un plazo máximo de inasistencia de 11 meses y 29 días, desde la última citación a la fecha de corte.
</t>
        </r>
      </text>
    </comment>
    <comment ref="A58" authorId="2" shapeId="0" xr:uid="{00000000-0006-0000-0700-000029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 xml:space="preserve">Formulario Ficha Salud Integral Adolescente (Clap Modificada) </t>
        </r>
        <r>
          <rPr>
            <sz val="9"/>
            <color indexed="81"/>
            <rFont val="Tahoma"/>
            <family val="2"/>
          </rPr>
          <t xml:space="preserve">el Campo </t>
        </r>
        <r>
          <rPr>
            <b/>
            <sz val="9"/>
            <color indexed="81"/>
            <rFont val="Tahoma"/>
            <family val="2"/>
          </rPr>
          <t>Intento Suicida (Últimos 3 meses)</t>
        </r>
        <r>
          <rPr>
            <sz val="9"/>
            <color indexed="81"/>
            <rFont val="Tahoma"/>
            <family val="2"/>
          </rPr>
          <t xml:space="preserve">, el valor </t>
        </r>
        <r>
          <rPr>
            <b/>
            <sz val="9"/>
            <color indexed="81"/>
            <rFont val="Tahoma"/>
            <family val="2"/>
          </rPr>
          <t xml:space="preserve">Si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r>
          <rPr>
            <b/>
            <sz val="9"/>
            <color indexed="81"/>
            <rFont val="Tahoma"/>
            <family val="2"/>
          </rPr>
          <t xml:space="preserve">
</t>
        </r>
      </text>
    </comment>
    <comment ref="A59" authorId="2" shapeId="0" xr:uid="{00000000-0006-0000-0700-00002A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 En el </t>
        </r>
        <r>
          <rPr>
            <b/>
            <sz val="9"/>
            <color indexed="81"/>
            <rFont val="Tahoma"/>
            <family val="2"/>
          </rPr>
          <t>Campo Marihuana</t>
        </r>
        <r>
          <rPr>
            <sz val="9"/>
            <color indexed="81"/>
            <rFont val="Tahoma"/>
            <family val="2"/>
          </rPr>
          <t xml:space="preserve">, el valor </t>
        </r>
        <r>
          <rPr>
            <b/>
            <sz val="9"/>
            <color indexed="81"/>
            <rFont val="Tahoma"/>
            <family val="2"/>
          </rPr>
          <t>Si ó</t>
        </r>
        <r>
          <rPr>
            <sz val="9"/>
            <color indexed="81"/>
            <rFont val="Tahoma"/>
            <family val="2"/>
          </rPr>
          <t xml:space="preserve">
- En el </t>
        </r>
        <r>
          <rPr>
            <b/>
            <sz val="9"/>
            <color indexed="81"/>
            <rFont val="Tahoma"/>
            <family val="2"/>
          </rPr>
          <t>Campo Alcohol</t>
        </r>
        <r>
          <rPr>
            <sz val="9"/>
            <color indexed="81"/>
            <rFont val="Tahoma"/>
            <family val="2"/>
          </rPr>
          <t xml:space="preserve">, el valor </t>
        </r>
        <r>
          <rPr>
            <b/>
            <sz val="9"/>
            <color indexed="81"/>
            <rFont val="Tahoma"/>
            <family val="2"/>
          </rPr>
          <t>Si ó</t>
        </r>
        <r>
          <rPr>
            <sz val="9"/>
            <color indexed="81"/>
            <rFont val="Tahoma"/>
            <family val="2"/>
          </rPr>
          <t xml:space="preserve">
- En el </t>
        </r>
        <r>
          <rPr>
            <b/>
            <sz val="9"/>
            <color indexed="81"/>
            <rFont val="Tahoma"/>
            <family val="2"/>
          </rPr>
          <t>Campo Otras sustancias</t>
        </r>
        <r>
          <rPr>
            <sz val="9"/>
            <color indexed="81"/>
            <rFont val="Tahoma"/>
            <family val="2"/>
          </rPr>
          <t xml:space="preserve">, el valor </t>
        </r>
        <r>
          <rPr>
            <b/>
            <sz val="9"/>
            <color indexed="81"/>
            <rFont val="Tahoma"/>
            <family val="2"/>
          </rPr>
          <t xml:space="preserve">Si
Y
En el Campo Detección de Riego </t>
        </r>
        <r>
          <rPr>
            <sz val="9"/>
            <color indexed="81"/>
            <rFont val="Tahoma"/>
            <family val="2"/>
          </rPr>
          <t>indicar</t>
        </r>
        <r>
          <rPr>
            <b/>
            <sz val="9"/>
            <color indexed="81"/>
            <rFont val="Tahoma"/>
            <family val="2"/>
          </rPr>
          <t xml:space="preserve"> OH/Drogas
Y 
</t>
        </r>
        <r>
          <rPr>
            <sz val="9"/>
            <color indexed="81"/>
            <rFont val="Tahoma"/>
            <family val="2"/>
          </rPr>
          <t>el campo</t>
        </r>
        <r>
          <rPr>
            <b/>
            <sz val="9"/>
            <color indexed="81"/>
            <rFont val="Tahoma"/>
            <family val="2"/>
          </rPr>
          <t xml:space="preserve"> "Fecha Proxima Visita"</t>
        </r>
        <r>
          <rPr>
            <sz val="9"/>
            <color indexed="81"/>
            <rFont val="Tahoma"/>
            <family val="2"/>
          </rPr>
          <t xml:space="preserve"> sea con un plazo máximo de inasistencia de 11 meses y 29 días, desde la última citación a la fecha de corte.</t>
        </r>
        <r>
          <rPr>
            <b/>
            <sz val="9"/>
            <color indexed="81"/>
            <rFont val="Tahoma"/>
            <family val="2"/>
          </rPr>
          <t xml:space="preserve">
</t>
        </r>
        <r>
          <rPr>
            <sz val="9"/>
            <color indexed="81"/>
            <rFont val="Tahoma"/>
            <family val="2"/>
          </rPr>
          <t xml:space="preserve">
</t>
        </r>
      </text>
    </comment>
    <comment ref="A60" authorId="2" shapeId="0" xr:uid="{00000000-0006-0000-0700-00002B000000}">
      <text>
        <r>
          <rPr>
            <sz val="9"/>
            <color indexed="81"/>
            <rFont val="Tahoma"/>
            <family val="2"/>
          </rPr>
          <t xml:space="preserve">
Este dato aparecerá  luego de que en la atención registrada en Modulo Box/ Pacientes Citados o Modulo Box / Agregar Documento a una atencion se complete en el Formulario</t>
        </r>
        <r>
          <rPr>
            <b/>
            <sz val="9"/>
            <color indexed="81"/>
            <rFont val="Tahoma"/>
            <family val="2"/>
          </rPr>
          <t xml:space="preserve"> Ficha Salud Integral Adolescente (Clap Modificada)</t>
        </r>
        <r>
          <rPr>
            <sz val="9"/>
            <color indexed="81"/>
            <rFont val="Tahoma"/>
            <family val="2"/>
          </rPr>
          <t xml:space="preserve">:
- En el Campo Detección de Riesgo: </t>
        </r>
        <r>
          <rPr>
            <b/>
            <sz val="9"/>
            <color indexed="81"/>
            <rFont val="Tahoma"/>
            <family val="2"/>
          </rPr>
          <t xml:space="preserve">Nutricional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r>
          <rPr>
            <b/>
            <sz val="9"/>
            <color indexed="81"/>
            <rFont val="Tahoma"/>
            <family val="2"/>
          </rPr>
          <t xml:space="preserve">
</t>
        </r>
      </text>
    </comment>
    <comment ref="A61" authorId="2" shapeId="0" xr:uid="{00000000-0006-0000-0700-00002C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 En el Campo </t>
        </r>
        <r>
          <rPr>
            <b/>
            <sz val="9"/>
            <color indexed="81"/>
            <rFont val="Tahoma"/>
            <family val="2"/>
          </rPr>
          <t>Detección de Riesgo</t>
        </r>
        <r>
          <rPr>
            <sz val="9"/>
            <color indexed="81"/>
            <rFont val="Tahoma"/>
            <family val="2"/>
          </rPr>
          <t xml:space="preserve">: </t>
        </r>
        <r>
          <rPr>
            <b/>
            <sz val="9"/>
            <color indexed="81"/>
            <rFont val="Tahoma"/>
            <family val="2"/>
          </rPr>
          <t xml:space="preserve">Otro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r>
          <rPr>
            <b/>
            <sz val="9"/>
            <color indexed="81"/>
            <rFont val="Tahoma"/>
            <family val="2"/>
          </rPr>
          <t xml:space="preserve">
</t>
        </r>
      </text>
    </comment>
    <comment ref="L63" authorId="0" shapeId="0" xr:uid="{00000000-0006-0000-0700-00002D000000}">
      <text>
        <r>
          <rPr>
            <sz val="9"/>
            <color indexed="81"/>
            <rFont val="Tahoma"/>
            <family val="2"/>
          </rPr>
          <t xml:space="preserve">Este dato aparecerá  luego de que en la atención registrada en </t>
        </r>
        <r>
          <rPr>
            <b/>
            <sz val="9"/>
            <color indexed="81"/>
            <rFont val="Tahoma"/>
            <family val="2"/>
          </rPr>
          <t>Modulo Box/ Pacientes Citados o Modulo Box / Agregar Documento a una atencion</t>
        </r>
        <r>
          <rPr>
            <sz val="9"/>
            <color indexed="81"/>
            <rFont val="Tahoma"/>
            <family val="2"/>
          </rPr>
          <t xml:space="preserve"> se complete en el </t>
        </r>
        <r>
          <rPr>
            <b/>
            <sz val="9"/>
            <color indexed="81"/>
            <rFont val="Tahoma"/>
            <family val="2"/>
          </rPr>
          <t>Formulario Ficha Salud Integral Adolescente (Clap Modificada):</t>
        </r>
        <r>
          <rPr>
            <sz val="9"/>
            <color indexed="81"/>
            <rFont val="Tahoma"/>
            <family val="2"/>
          </rPr>
          <t xml:space="preserve">
</t>
        </r>
        <r>
          <rPr>
            <b/>
            <sz val="9"/>
            <color indexed="81"/>
            <rFont val="Tahoma"/>
            <family val="2"/>
          </rPr>
          <t>1.-</t>
        </r>
        <r>
          <rPr>
            <sz val="9"/>
            <color indexed="81"/>
            <rFont val="Tahoma"/>
            <family val="2"/>
          </rPr>
          <t xml:space="preserve"> En el Campo </t>
        </r>
        <r>
          <rPr>
            <b/>
            <sz val="9"/>
            <color indexed="81"/>
            <rFont val="Tahoma"/>
            <family val="2"/>
          </rPr>
          <t>¿Pueblo Indigena?</t>
        </r>
        <r>
          <rPr>
            <sz val="9"/>
            <color indexed="81"/>
            <rFont val="Tahoma"/>
            <family val="2"/>
          </rPr>
          <t xml:space="preserve"> el valor </t>
        </r>
        <r>
          <rPr>
            <b/>
            <sz val="9"/>
            <color indexed="81"/>
            <rFont val="Tahoma"/>
            <family val="2"/>
          </rPr>
          <t>SI</t>
        </r>
        <r>
          <rPr>
            <sz val="9"/>
            <color indexed="81"/>
            <rFont val="Tahoma"/>
            <family val="2"/>
          </rPr>
          <t xml:space="preserve"> 
  </t>
        </r>
        <r>
          <rPr>
            <b/>
            <sz val="9"/>
            <color indexed="81"/>
            <rFont val="Tahoma"/>
            <family val="2"/>
          </rPr>
          <t xml:space="preserve">Y </t>
        </r>
        <r>
          <rPr>
            <sz val="9"/>
            <color indexed="81"/>
            <rFont val="Tahoma"/>
            <family val="2"/>
          </rPr>
          <t xml:space="preserve">
</t>
        </r>
        <r>
          <rPr>
            <b/>
            <sz val="9"/>
            <color indexed="81"/>
            <rFont val="Tahoma"/>
            <family val="2"/>
          </rPr>
          <t>2.-</t>
        </r>
        <r>
          <rPr>
            <sz val="9"/>
            <color indexed="81"/>
            <rFont val="Tahoma"/>
            <family val="2"/>
          </rPr>
          <t xml:space="preserve"> En el Campo </t>
        </r>
        <r>
          <rPr>
            <b/>
            <sz val="9"/>
            <color indexed="81"/>
            <rFont val="Tahoma"/>
            <family val="2"/>
          </rPr>
          <t>¿Cual Pueblo Indigena?</t>
        </r>
        <r>
          <rPr>
            <sz val="9"/>
            <color indexed="81"/>
            <rFont val="Tahoma"/>
            <family val="2"/>
          </rPr>
          <t xml:space="preserve"> Tenga seleccionado algun valor de la lista desplegable.
</t>
        </r>
        <r>
          <rPr>
            <b/>
            <sz val="9"/>
            <color indexed="81"/>
            <rFont val="Tahoma"/>
            <family val="2"/>
          </rPr>
          <t xml:space="preserve"> Y</t>
        </r>
        <r>
          <rPr>
            <sz val="9"/>
            <color indexed="81"/>
            <rFont val="Tahoma"/>
            <family val="2"/>
          </rPr>
          <t xml:space="preserve"> 
En el campo </t>
        </r>
        <r>
          <rPr>
            <b/>
            <sz val="9"/>
            <color indexed="81"/>
            <rFont val="Tahoma"/>
            <family val="2"/>
          </rPr>
          <t>"Fecha Proxima Visita"</t>
        </r>
        <r>
          <rPr>
            <sz val="9"/>
            <color indexed="81"/>
            <rFont val="Tahoma"/>
            <family val="2"/>
          </rPr>
          <t xml:space="preserve"> sea con un plazo máximo de inasistencia de 11 meses y 29 días, desde la última citación a la fecha de corte.
</t>
        </r>
      </text>
    </comment>
    <comment ref="O63" authorId="0" shapeId="0" xr:uid="{00000000-0006-0000-0700-00002E000000}">
      <text>
        <r>
          <rPr>
            <sz val="9"/>
            <color indexed="81"/>
            <rFont val="Tahoma"/>
            <family val="2"/>
          </rPr>
          <t>Se contabilizarán a los pacientes que tengan en  Antecedentes del usuario APS / Pestaña "Identificacion"  Item</t>
        </r>
        <r>
          <rPr>
            <b/>
            <sz val="9"/>
            <color indexed="81"/>
            <rFont val="Tahoma"/>
            <family val="2"/>
          </rPr>
          <t xml:space="preserve">  Alertas Adm.  "MIGRANTE"</t>
        </r>
        <r>
          <rPr>
            <sz val="9"/>
            <color indexed="81"/>
            <rFont val="Tahoma"/>
            <family val="2"/>
          </rPr>
          <t xml:space="preserve">
 y Cumplan con registro de Ficha CLAP modificada realizado. </t>
        </r>
      </text>
    </comment>
    <comment ref="A67" authorId="2" shapeId="0" xr:uid="{00000000-0006-0000-0700-00002F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 En el Campo </t>
        </r>
        <r>
          <rPr>
            <b/>
            <sz val="9"/>
            <color indexed="81"/>
            <rFont val="Tahoma"/>
            <family val="2"/>
          </rPr>
          <t xml:space="preserve">Intención o conducta Sexual: Postergadora 
Y </t>
        </r>
        <r>
          <rPr>
            <sz val="9"/>
            <color indexed="81"/>
            <rFont val="Tahoma"/>
            <family val="2"/>
          </rPr>
          <t xml:space="preserve">
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r>
          <rPr>
            <b/>
            <sz val="9"/>
            <color indexed="81"/>
            <rFont val="Tahoma"/>
            <family val="2"/>
          </rPr>
          <t xml:space="preserve">
</t>
        </r>
        <r>
          <rPr>
            <sz val="9"/>
            <color indexed="81"/>
            <rFont val="Tahoma"/>
            <family val="2"/>
          </rPr>
          <t xml:space="preserve">
</t>
        </r>
      </text>
    </comment>
    <comment ref="A68" authorId="2" shapeId="0" xr:uid="{00000000-0006-0000-0700-000030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debe indicar:
- En el Campo Intención o conducta Sexual: </t>
        </r>
        <r>
          <rPr>
            <b/>
            <sz val="9"/>
            <color indexed="81"/>
            <rFont val="Tahoma"/>
            <family val="2"/>
          </rPr>
          <t xml:space="preserve">Anticipada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text>
    </comment>
    <comment ref="A69" authorId="2" shapeId="0" xr:uid="{00000000-0006-0000-0700-000031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 En el Campo Intención o conducta Sexual: </t>
        </r>
        <r>
          <rPr>
            <b/>
            <sz val="9"/>
            <color indexed="81"/>
            <rFont val="Tahoma"/>
            <family val="2"/>
          </rPr>
          <t xml:space="preserve">Activa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text>
    </comment>
    <comment ref="A70" authorId="2" shapeId="0" xr:uid="{00000000-0006-0000-0700-000032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 En el Campo </t>
        </r>
        <r>
          <rPr>
            <b/>
            <sz val="9"/>
            <color indexed="81"/>
            <rFont val="Tahoma"/>
            <family val="2"/>
          </rPr>
          <t>Uso MAC</t>
        </r>
        <r>
          <rPr>
            <sz val="9"/>
            <color indexed="81"/>
            <rFont val="Tahoma"/>
            <family val="2"/>
          </rPr>
          <t xml:space="preserve"> actual tenga valor </t>
        </r>
        <r>
          <rPr>
            <b/>
            <sz val="9"/>
            <color indexed="81"/>
            <rFont val="Tahoma"/>
            <family val="2"/>
          </rPr>
          <t>Si</t>
        </r>
        <r>
          <rPr>
            <sz val="9"/>
            <color indexed="81"/>
            <rFont val="Tahoma"/>
            <family val="2"/>
          </rPr>
          <t xml:space="preserve"> </t>
        </r>
        <r>
          <rPr>
            <b/>
            <sz val="9"/>
            <color indexed="81"/>
            <rFont val="Tahoma"/>
            <family val="2"/>
          </rPr>
          <t>ó</t>
        </r>
        <r>
          <rPr>
            <sz val="9"/>
            <color indexed="81"/>
            <rFont val="Tahoma"/>
            <family val="2"/>
          </rPr>
          <t xml:space="preserve"> </t>
        </r>
        <r>
          <rPr>
            <b/>
            <sz val="9"/>
            <color indexed="81"/>
            <rFont val="Tahoma"/>
            <family val="2"/>
          </rPr>
          <t xml:space="preserve">A veces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text>
    </comment>
    <comment ref="A71" authorId="2" shapeId="0" xr:uid="{00000000-0006-0000-0700-000033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t>
        </r>
        <r>
          <rPr>
            <b/>
            <sz val="9"/>
            <color indexed="81"/>
            <rFont val="Tahoma"/>
            <family val="2"/>
          </rPr>
          <t xml:space="preserve">
- </t>
        </r>
        <r>
          <rPr>
            <sz val="9"/>
            <color indexed="81"/>
            <rFont val="Tahoma"/>
            <family val="2"/>
          </rPr>
          <t>En el Campo</t>
        </r>
        <r>
          <rPr>
            <b/>
            <sz val="9"/>
            <color indexed="81"/>
            <rFont val="Tahoma"/>
            <family val="2"/>
          </rPr>
          <t xml:space="preserve"> Doble Protección </t>
        </r>
        <r>
          <rPr>
            <sz val="9"/>
            <color indexed="81"/>
            <rFont val="Tahoma"/>
            <family val="2"/>
          </rPr>
          <t>el valor</t>
        </r>
        <r>
          <rPr>
            <b/>
            <sz val="9"/>
            <color indexed="81"/>
            <rFont val="Tahoma"/>
            <family val="2"/>
          </rPr>
          <t xml:space="preserve"> Si 
Y 
</t>
        </r>
        <r>
          <rPr>
            <sz val="9"/>
            <color indexed="81"/>
            <rFont val="Tahoma"/>
            <family val="2"/>
          </rPr>
          <t>el campo</t>
        </r>
        <r>
          <rPr>
            <b/>
            <sz val="9"/>
            <color indexed="81"/>
            <rFont val="Tahoma"/>
            <family val="2"/>
          </rPr>
          <t xml:space="preserve"> "Fecha Proxima Visita" </t>
        </r>
        <r>
          <rPr>
            <sz val="9"/>
            <color indexed="81"/>
            <rFont val="Tahoma"/>
            <family val="2"/>
          </rPr>
          <t>sea con un plazo máximo de inasistencia de 11 meses y 29 días, desde la última citación a la fecha de corte.</t>
        </r>
      </text>
    </comment>
    <comment ref="A72" authorId="2" shapeId="0" xr:uid="{00000000-0006-0000-0700-000034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 En el Campo </t>
        </r>
        <r>
          <rPr>
            <b/>
            <sz val="9"/>
            <color indexed="81"/>
            <rFont val="Tahoma"/>
            <family val="2"/>
          </rPr>
          <t>N° de embarazos</t>
        </r>
        <r>
          <rPr>
            <sz val="9"/>
            <color indexed="81"/>
            <rFont val="Tahoma"/>
            <family val="2"/>
          </rPr>
          <t xml:space="preserve"> con valor </t>
        </r>
        <r>
          <rPr>
            <b/>
            <sz val="9"/>
            <color indexed="81"/>
            <rFont val="Tahoma"/>
            <family val="2"/>
          </rPr>
          <t>1</t>
        </r>
        <r>
          <rPr>
            <sz val="9"/>
            <color indexed="81"/>
            <rFont val="Tahoma"/>
            <family val="2"/>
          </rPr>
          <t xml:space="preserve">  
</t>
        </r>
        <r>
          <rPr>
            <b/>
            <sz val="9"/>
            <color indexed="81"/>
            <rFont val="Tahoma"/>
            <family val="2"/>
          </rPr>
          <t xml:space="preserve">Y </t>
        </r>
        <r>
          <rPr>
            <sz val="9"/>
            <color indexed="81"/>
            <rFont val="Tahoma"/>
            <family val="2"/>
          </rPr>
          <t xml:space="preserve">
el campo </t>
        </r>
        <r>
          <rPr>
            <b/>
            <sz val="9"/>
            <color indexed="81"/>
            <rFont val="Tahoma"/>
            <family val="2"/>
          </rPr>
          <t>"Fecha Proxima Visita"</t>
        </r>
        <r>
          <rPr>
            <sz val="9"/>
            <color indexed="81"/>
            <rFont val="Tahoma"/>
            <family val="2"/>
          </rPr>
          <t xml:space="preserve"> sea con un plazo máximo de inasistencia de 11 meses y 29 días, desde la última citación a la fecha de corte.</t>
        </r>
      </text>
    </comment>
    <comment ref="A73" authorId="2" shapeId="0" xr:uid="{00000000-0006-0000-0700-000035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 En el </t>
        </r>
        <r>
          <rPr>
            <b/>
            <sz val="9"/>
            <color indexed="81"/>
            <rFont val="Tahoma"/>
            <family val="2"/>
          </rPr>
          <t>Campo N° de embarazos</t>
        </r>
        <r>
          <rPr>
            <sz val="9"/>
            <color indexed="81"/>
            <rFont val="Tahoma"/>
            <family val="2"/>
          </rPr>
          <t xml:space="preserve"> con valor </t>
        </r>
        <r>
          <rPr>
            <b/>
            <sz val="9"/>
            <color indexed="81"/>
            <rFont val="Tahoma"/>
            <family val="2"/>
          </rPr>
          <t xml:space="preserve">2 o más  
Y 
</t>
        </r>
        <r>
          <rPr>
            <sz val="9"/>
            <color indexed="81"/>
            <rFont val="Tahoma"/>
            <family val="2"/>
          </rPr>
          <t>el campo</t>
        </r>
        <r>
          <rPr>
            <b/>
            <sz val="9"/>
            <color indexed="81"/>
            <rFont val="Tahoma"/>
            <family val="2"/>
          </rPr>
          <t xml:space="preserve"> "Fecha Proxima Visita"</t>
        </r>
        <r>
          <rPr>
            <sz val="9"/>
            <color indexed="81"/>
            <rFont val="Tahoma"/>
            <family val="2"/>
          </rPr>
          <t xml:space="preserve"> sea con un plazo máximo de inasistencia de 11 meses y 29 días, desde la última citación a la fecha de corte.
</t>
        </r>
      </text>
    </comment>
    <comment ref="A74" authorId="2" shapeId="0" xr:uid="{00000000-0006-0000-0700-000036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 En el Campo </t>
        </r>
        <r>
          <rPr>
            <b/>
            <sz val="9"/>
            <color indexed="81"/>
            <rFont val="Tahoma"/>
            <family val="2"/>
          </rPr>
          <t>N° de Abortos</t>
        </r>
        <r>
          <rPr>
            <sz val="9"/>
            <color indexed="81"/>
            <rFont val="Tahoma"/>
            <family val="2"/>
          </rPr>
          <t xml:space="preserve"> con valor</t>
        </r>
        <r>
          <rPr>
            <b/>
            <sz val="9"/>
            <color indexed="81"/>
            <rFont val="Tahoma"/>
            <family val="2"/>
          </rPr>
          <t xml:space="preserve"> 2 o más</t>
        </r>
        <r>
          <rPr>
            <sz val="9"/>
            <color indexed="81"/>
            <rFont val="Tahoma"/>
            <family val="2"/>
          </rPr>
          <t xml:space="preserve">  
</t>
        </r>
        <r>
          <rPr>
            <b/>
            <sz val="9"/>
            <color indexed="81"/>
            <rFont val="Tahoma"/>
            <family val="2"/>
          </rPr>
          <t xml:space="preserve">Y </t>
        </r>
        <r>
          <rPr>
            <sz val="9"/>
            <color indexed="81"/>
            <rFont val="Tahoma"/>
            <family val="2"/>
          </rPr>
          <t xml:space="preserve">
el campo </t>
        </r>
        <r>
          <rPr>
            <b/>
            <sz val="9"/>
            <color indexed="81"/>
            <rFont val="Tahoma"/>
            <family val="2"/>
          </rPr>
          <t>"Fecha Proxima Visita"</t>
        </r>
        <r>
          <rPr>
            <sz val="9"/>
            <color indexed="81"/>
            <rFont val="Tahoma"/>
            <family val="2"/>
          </rPr>
          <t xml:space="preserve"> sea con un plazo máximo de inasistencia de 11 meses y 29 días, desde la última citación a la fecha de corte.</t>
        </r>
      </text>
    </comment>
    <comment ref="A75" authorId="2" shapeId="0" xr:uid="{00000000-0006-0000-0700-000037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 En el Campo </t>
        </r>
        <r>
          <rPr>
            <b/>
            <sz val="9"/>
            <color indexed="81"/>
            <rFont val="Tahoma"/>
            <family val="2"/>
          </rPr>
          <t>¿Violencia en la pareja?</t>
        </r>
        <r>
          <rPr>
            <sz val="9"/>
            <color indexed="81"/>
            <rFont val="Tahoma"/>
            <family val="2"/>
          </rPr>
          <t xml:space="preserve"> con valor </t>
        </r>
        <r>
          <rPr>
            <b/>
            <sz val="9"/>
            <color indexed="81"/>
            <rFont val="Tahoma"/>
            <family val="2"/>
          </rPr>
          <t xml:space="preserve">Si
Y 
</t>
        </r>
        <r>
          <rPr>
            <sz val="9"/>
            <color indexed="81"/>
            <rFont val="Tahoma"/>
            <family val="2"/>
          </rPr>
          <t>el campo</t>
        </r>
        <r>
          <rPr>
            <b/>
            <sz val="9"/>
            <color indexed="81"/>
            <rFont val="Tahoma"/>
            <family val="2"/>
          </rPr>
          <t xml:space="preserve"> "Fecha Proxima Visita" </t>
        </r>
        <r>
          <rPr>
            <sz val="9"/>
            <color indexed="81"/>
            <rFont val="Tahoma"/>
            <family val="2"/>
          </rPr>
          <t xml:space="preserve">sea con un plazo máximo de inasistencia de 11 meses y 29 días, desde la última citación a la fecha de corte.
</t>
        </r>
      </text>
    </comment>
    <comment ref="A76" authorId="2" shapeId="0" xr:uid="{00000000-0006-0000-0700-000038000000}">
      <text>
        <r>
          <rPr>
            <sz val="9"/>
            <color indexed="81"/>
            <rFont val="Tahoma"/>
            <family val="2"/>
          </rPr>
          <t xml:space="preserve">
Este dato aparecerá  luego de que en la atención registrada en Modulo Box/ Pacientes Citados o Modulo Box / Agregar Documento a una atencion se complete en el </t>
        </r>
        <r>
          <rPr>
            <b/>
            <sz val="9"/>
            <color indexed="81"/>
            <rFont val="Tahoma"/>
            <family val="2"/>
          </rPr>
          <t>Formulario Ficha Salud Integral Adolescente (Clap Modificada)</t>
        </r>
        <r>
          <rPr>
            <sz val="9"/>
            <color indexed="81"/>
            <rFont val="Tahoma"/>
            <family val="2"/>
          </rPr>
          <t xml:space="preserve">:
- En el Campo </t>
        </r>
        <r>
          <rPr>
            <b/>
            <sz val="9"/>
            <color indexed="81"/>
            <rFont val="Tahoma"/>
            <family val="2"/>
          </rPr>
          <t>Violencia Sexual</t>
        </r>
        <r>
          <rPr>
            <sz val="9"/>
            <color indexed="81"/>
            <rFont val="Tahoma"/>
            <family val="2"/>
          </rPr>
          <t xml:space="preserve"> con valor </t>
        </r>
        <r>
          <rPr>
            <b/>
            <sz val="9"/>
            <color indexed="81"/>
            <rFont val="Tahoma"/>
            <family val="2"/>
          </rPr>
          <t>Si</t>
        </r>
        <r>
          <rPr>
            <sz val="9"/>
            <color indexed="81"/>
            <rFont val="Tahoma"/>
            <family val="2"/>
          </rPr>
          <t xml:space="preserve">
</t>
        </r>
        <r>
          <rPr>
            <b/>
            <sz val="9"/>
            <color indexed="81"/>
            <rFont val="Tahoma"/>
            <family val="2"/>
          </rPr>
          <t xml:space="preserve">Y </t>
        </r>
        <r>
          <rPr>
            <sz val="9"/>
            <color indexed="81"/>
            <rFont val="Tahoma"/>
            <family val="2"/>
          </rPr>
          <t xml:space="preserve">
el campo </t>
        </r>
        <r>
          <rPr>
            <b/>
            <sz val="9"/>
            <color indexed="81"/>
            <rFont val="Tahoma"/>
            <family val="2"/>
          </rPr>
          <t>"Fecha Proxima Visita"</t>
        </r>
        <r>
          <rPr>
            <sz val="9"/>
            <color indexed="81"/>
            <rFont val="Tahoma"/>
            <family val="2"/>
          </rPr>
          <t xml:space="preserve"> sea con un plazo máximo de inasistencia de 11 meses y 29 días, desde la última citación a la fecha de corte.</t>
        </r>
      </text>
    </comment>
    <comment ref="F78" authorId="0" shapeId="0" xr:uid="{00000000-0006-0000-0700-000039000000}">
      <text>
        <r>
          <rPr>
            <sz val="9"/>
            <color indexed="81"/>
            <rFont val="Tahoma"/>
            <family val="2"/>
          </rPr>
          <t xml:space="preserve">
Este dato aparecerá  luego de que en la atención registrada en</t>
        </r>
        <r>
          <rPr>
            <b/>
            <sz val="9"/>
            <color indexed="81"/>
            <rFont val="Tahoma"/>
            <family val="2"/>
          </rPr>
          <t xml:space="preserve"> Modulo Box/ Pacientes Citados o Modulo Box / Agregar Documento a una atencion</t>
        </r>
        <r>
          <rPr>
            <sz val="9"/>
            <color indexed="81"/>
            <rFont val="Tahoma"/>
            <family val="2"/>
          </rPr>
          <t xml:space="preserve"> se complete en el Formular</t>
        </r>
        <r>
          <rPr>
            <b/>
            <sz val="9"/>
            <color indexed="81"/>
            <rFont val="Tahoma"/>
            <family val="2"/>
          </rPr>
          <t>io Ficha Salud Integral Adolescente (Clap Modificada)</t>
        </r>
        <r>
          <rPr>
            <sz val="9"/>
            <color indexed="81"/>
            <rFont val="Tahoma"/>
            <family val="2"/>
          </rPr>
          <t xml:space="preserve">:
</t>
        </r>
        <r>
          <rPr>
            <b/>
            <sz val="9"/>
            <color indexed="81"/>
            <rFont val="Tahoma"/>
            <family val="2"/>
          </rPr>
          <t>1.-</t>
        </r>
        <r>
          <rPr>
            <sz val="9"/>
            <color indexed="81"/>
            <rFont val="Tahoma"/>
            <family val="2"/>
          </rPr>
          <t xml:space="preserve"> En el Campo </t>
        </r>
        <r>
          <rPr>
            <b/>
            <sz val="9"/>
            <color indexed="81"/>
            <rFont val="Tahoma"/>
            <family val="2"/>
          </rPr>
          <t>¿Pueblo Indigena?</t>
        </r>
        <r>
          <rPr>
            <sz val="9"/>
            <color indexed="81"/>
            <rFont val="Tahoma"/>
            <family val="2"/>
          </rPr>
          <t xml:space="preserve"> el valor </t>
        </r>
        <r>
          <rPr>
            <b/>
            <sz val="9"/>
            <color indexed="81"/>
            <rFont val="Tahoma"/>
            <family val="2"/>
          </rPr>
          <t>SI</t>
        </r>
        <r>
          <rPr>
            <sz val="9"/>
            <color indexed="81"/>
            <rFont val="Tahoma"/>
            <family val="2"/>
          </rPr>
          <t xml:space="preserve"> 
  </t>
        </r>
        <r>
          <rPr>
            <b/>
            <sz val="9"/>
            <color indexed="81"/>
            <rFont val="Tahoma"/>
            <family val="2"/>
          </rPr>
          <t>Y</t>
        </r>
        <r>
          <rPr>
            <sz val="9"/>
            <color indexed="81"/>
            <rFont val="Tahoma"/>
            <family val="2"/>
          </rPr>
          <t xml:space="preserve"> 
</t>
        </r>
        <r>
          <rPr>
            <b/>
            <sz val="9"/>
            <color indexed="81"/>
            <rFont val="Tahoma"/>
            <family val="2"/>
          </rPr>
          <t>2.-</t>
        </r>
        <r>
          <rPr>
            <sz val="9"/>
            <color indexed="81"/>
            <rFont val="Tahoma"/>
            <family val="2"/>
          </rPr>
          <t xml:space="preserve"> En el Campo </t>
        </r>
        <r>
          <rPr>
            <b/>
            <sz val="9"/>
            <color indexed="81"/>
            <rFont val="Tahoma"/>
            <family val="2"/>
          </rPr>
          <t>¿Cual Pueblo Indigena?</t>
        </r>
        <r>
          <rPr>
            <sz val="9"/>
            <color indexed="81"/>
            <rFont val="Tahoma"/>
            <family val="2"/>
          </rPr>
          <t xml:space="preserve"> Tenga seleccionado algun valor de la lista desplegable.
</t>
        </r>
        <r>
          <rPr>
            <b/>
            <sz val="9"/>
            <color indexed="81"/>
            <rFont val="Tahoma"/>
            <family val="2"/>
          </rPr>
          <t xml:space="preserve"> Y </t>
        </r>
        <r>
          <rPr>
            <sz val="9"/>
            <color indexed="81"/>
            <rFont val="Tahoma"/>
            <family val="2"/>
          </rPr>
          <t xml:space="preserve">
En el campo </t>
        </r>
        <r>
          <rPr>
            <b/>
            <sz val="9"/>
            <color indexed="81"/>
            <rFont val="Tahoma"/>
            <family val="2"/>
          </rPr>
          <t>"Fecha Proxima Visita"</t>
        </r>
        <r>
          <rPr>
            <sz val="9"/>
            <color indexed="81"/>
            <rFont val="Tahoma"/>
            <family val="2"/>
          </rPr>
          <t xml:space="preserve"> sea con un plazo máximo de inasistencia de 11 meses y 29 días, desde la última citación a la fecha de corte.
</t>
        </r>
      </text>
    </comment>
    <comment ref="I78" authorId="0" shapeId="0" xr:uid="{00000000-0006-0000-0700-00003A000000}">
      <text>
        <r>
          <rPr>
            <sz val="9"/>
            <color indexed="81"/>
            <rFont val="Tahoma"/>
            <family val="2"/>
          </rPr>
          <t xml:space="preserve">Se contabilizarán a los pacientes que tengan en  Antecedentes del usuario </t>
        </r>
        <r>
          <rPr>
            <b/>
            <sz val="9"/>
            <color indexed="81"/>
            <rFont val="Tahoma"/>
            <family val="2"/>
          </rPr>
          <t>APS / Pestaña "Identificacion"  Item  Alertas Adm.  "MIGRANTE"</t>
        </r>
        <r>
          <rPr>
            <sz val="9"/>
            <color indexed="81"/>
            <rFont val="Tahoma"/>
            <family val="2"/>
          </rPr>
          <t xml:space="preserve">
 y Cumplan con registro de Ficha CLAP modificada realizado. </t>
        </r>
      </text>
    </comment>
    <comment ref="L78" authorId="0" shapeId="0" xr:uid="{00000000-0006-0000-0700-00003B000000}">
      <text>
        <r>
          <rPr>
            <sz val="9"/>
            <color indexed="81"/>
            <rFont val="Tahoma"/>
            <family val="2"/>
          </rPr>
          <t xml:space="preserve">Este dato aparecerá luego de registrar:
En Modulo Box/Pacientes citados o Modulo Atención/ Registro de atención Individual, la actividad: 
- </t>
        </r>
        <r>
          <rPr>
            <b/>
            <sz val="9"/>
            <color indexed="81"/>
            <rFont val="Tahoma"/>
            <family val="2"/>
          </rPr>
          <t xml:space="preserve">Consejerías Individuales Actividad Física- En Espacios Amigables.
</t>
        </r>
        <r>
          <rPr>
            <sz val="9"/>
            <color indexed="81"/>
            <rFont val="Tahoma"/>
            <family val="2"/>
          </rPr>
          <t xml:space="preserve">
- </t>
        </r>
        <r>
          <rPr>
            <b/>
            <sz val="9"/>
            <color indexed="81"/>
            <rFont val="Tahoma"/>
            <family val="2"/>
          </rPr>
          <t>Consejerías individuales Alimentación Saludable -En Espacios Amigables.
- Consejerías individuales Tabaquismo- En Espacios Amigables.
- Consejerías individuales Consumo de Drogas - En Espacios Amigables.
- Consejerías Individuales Salud Sexual - En Espacios Amigables.</t>
        </r>
        <r>
          <rPr>
            <sz val="9"/>
            <color indexed="81"/>
            <rFont val="Tahoma"/>
            <family val="2"/>
          </rPr>
          <t xml:space="preserve">
</t>
        </r>
        <r>
          <rPr>
            <b/>
            <sz val="9"/>
            <color indexed="81"/>
            <rFont val="Tahoma"/>
            <family val="2"/>
          </rPr>
          <t>- Consejerías Individuales Regulacion de Fecundidad - En Espacios Amigables.</t>
        </r>
        <r>
          <rPr>
            <sz val="9"/>
            <color indexed="81"/>
            <rFont val="Tahoma"/>
            <family val="2"/>
          </rPr>
          <t xml:space="preserve">
-  </t>
        </r>
        <r>
          <rPr>
            <b/>
            <sz val="9"/>
            <color indexed="81"/>
            <rFont val="Tahoma"/>
            <family val="2"/>
          </rPr>
          <t>Consejerías Individuales Prevención VIH e Infección de Transmisión Sexual (ITS)- En Espacios Amigables.</t>
        </r>
        <r>
          <rPr>
            <sz val="9"/>
            <color indexed="81"/>
            <rFont val="Tahoma"/>
            <family val="2"/>
          </rPr>
          <t xml:space="preserve">
</t>
        </r>
        <r>
          <rPr>
            <b/>
            <sz val="9"/>
            <color indexed="81"/>
            <rFont val="Tahoma"/>
            <family val="2"/>
          </rPr>
          <t>* Contabilizará pacientes que tengan registro de Formulario Ficha Salud Integral Adolescente (CLAP Modificada) y el campo "Fecha Proxima Visita" sea con un plazo máximo de inasistencia de 11 meses y 29 días, desde la última citación a la fecha de corte.</t>
        </r>
      </text>
    </comment>
    <comment ref="A81" authorId="2" shapeId="0" xr:uid="{00000000-0006-0000-0700-00003C000000}">
      <text>
        <r>
          <rPr>
            <sz val="9"/>
            <color indexed="81"/>
            <rFont val="Tahoma"/>
            <family val="2"/>
          </rPr>
          <t xml:space="preserve">Este dato aparecerá luego de registrar:
En </t>
        </r>
        <r>
          <rPr>
            <b/>
            <sz val="9"/>
            <color indexed="81"/>
            <rFont val="Tahoma"/>
            <family val="2"/>
          </rPr>
          <t>Modulo Box/Pacientes citados o Modulo Atención/ Registro de atención Individual,</t>
        </r>
        <r>
          <rPr>
            <sz val="9"/>
            <color indexed="81"/>
            <rFont val="Tahoma"/>
            <family val="2"/>
          </rPr>
          <t xml:space="preserve"> la actividad: </t>
        </r>
        <r>
          <rPr>
            <b/>
            <sz val="9"/>
            <color indexed="81"/>
            <rFont val="Tahoma"/>
            <family val="2"/>
          </rPr>
          <t xml:space="preserve">Consejerías Individuales, Actividad Física.
ó
</t>
        </r>
        <r>
          <rPr>
            <sz val="9"/>
            <color indexed="81"/>
            <rFont val="Tahoma"/>
            <family val="2"/>
          </rPr>
          <t>En</t>
        </r>
        <r>
          <rPr>
            <b/>
            <sz val="9"/>
            <color indexed="81"/>
            <rFont val="Tahoma"/>
            <family val="2"/>
          </rPr>
          <t xml:space="preserve"> Modulo Box/ Registro de Atención Grupal, </t>
        </r>
        <r>
          <rPr>
            <sz val="9"/>
            <color indexed="81"/>
            <rFont val="Tahoma"/>
            <family val="2"/>
          </rPr>
          <t>la actividad:</t>
        </r>
        <r>
          <rPr>
            <b/>
            <sz val="9"/>
            <color indexed="81"/>
            <rFont val="Tahoma"/>
            <family val="2"/>
          </rPr>
          <t xml:space="preserve"> Consejería Actividad Física
* Contabilizará pacientes que tengan registro de Formulario Ficha Salud Integral Adolescente (CLAP Modificada) y el campo "Fecha Proxima Visita" sea con un plazo máximo de inasistencia de 11 meses y 29 días, desde la última citación a la fecha de corte.
</t>
        </r>
      </text>
    </comment>
    <comment ref="A83" authorId="2" shapeId="0" xr:uid="{00000000-0006-0000-0700-00003D000000}">
      <text>
        <r>
          <rPr>
            <sz val="9"/>
            <color indexed="81"/>
            <rFont val="Tahoma"/>
            <family val="2"/>
          </rPr>
          <t xml:space="preserve">Este dato aparecerá luego de registrar:
En </t>
        </r>
        <r>
          <rPr>
            <b/>
            <sz val="9"/>
            <color indexed="81"/>
            <rFont val="Tahoma"/>
            <family val="2"/>
          </rPr>
          <t>Modulo</t>
        </r>
        <r>
          <rPr>
            <sz val="9"/>
            <color indexed="81"/>
            <rFont val="Tahoma"/>
            <family val="2"/>
          </rPr>
          <t xml:space="preserve"> </t>
        </r>
        <r>
          <rPr>
            <b/>
            <sz val="9"/>
            <color indexed="81"/>
            <rFont val="Tahoma"/>
            <family val="2"/>
          </rPr>
          <t xml:space="preserve">Box/ Pacientes Citados o Modulo Atención/ Registro de atención individual </t>
        </r>
        <r>
          <rPr>
            <sz val="9"/>
            <color indexed="81"/>
            <rFont val="Tahoma"/>
            <family val="2"/>
          </rPr>
          <t xml:space="preserve">la actividad: </t>
        </r>
        <r>
          <rPr>
            <b/>
            <sz val="9"/>
            <color indexed="81"/>
            <rFont val="Tahoma"/>
            <family val="2"/>
          </rPr>
          <t>Consejerías individuales Alimentación Saludable.</t>
        </r>
        <r>
          <rPr>
            <sz val="9"/>
            <color indexed="81"/>
            <rFont val="Tahoma"/>
            <family val="2"/>
          </rPr>
          <t xml:space="preserve">
</t>
        </r>
        <r>
          <rPr>
            <b/>
            <sz val="9"/>
            <color indexed="81"/>
            <rFont val="Tahoma"/>
            <family val="2"/>
          </rPr>
          <t>ó</t>
        </r>
        <r>
          <rPr>
            <sz val="9"/>
            <color indexed="81"/>
            <rFont val="Tahoma"/>
            <family val="2"/>
          </rPr>
          <t xml:space="preserve">
En </t>
        </r>
        <r>
          <rPr>
            <b/>
            <sz val="9"/>
            <color indexed="81"/>
            <rFont val="Tahoma"/>
            <family val="2"/>
          </rPr>
          <t>Modulo Atención /Registro de Atención Grupal,</t>
        </r>
        <r>
          <rPr>
            <sz val="9"/>
            <color indexed="81"/>
            <rFont val="Tahoma"/>
            <family val="2"/>
          </rPr>
          <t xml:space="preserve"> agregar la actividad: </t>
        </r>
        <r>
          <rPr>
            <b/>
            <sz val="9"/>
            <color indexed="81"/>
            <rFont val="Tahoma"/>
            <family val="2"/>
          </rPr>
          <t>Consejería Alimentación Saludable</t>
        </r>
        <r>
          <rPr>
            <sz val="9"/>
            <color indexed="81"/>
            <rFont val="Tahoma"/>
            <family val="2"/>
          </rPr>
          <t xml:space="preserve">
</t>
        </r>
        <r>
          <rPr>
            <b/>
            <sz val="9"/>
            <color indexed="81"/>
            <rFont val="Tahoma"/>
            <family val="2"/>
          </rPr>
          <t>* Contabilizará pacientes que tengan registro de Formulario Ficha Salud Integral Adolescente (CLAP Modificada) y el campo "Fecha Proxima Visita" sea con un plazo máximo de inasistencia de 11 meses y 29 días, desde la última citación a la fecha de corte.</t>
        </r>
      </text>
    </comment>
    <comment ref="A85" authorId="2" shapeId="0" xr:uid="{00000000-0006-0000-0700-00003E000000}">
      <text>
        <r>
          <rPr>
            <sz val="9"/>
            <color indexed="81"/>
            <rFont val="Tahoma"/>
            <family val="2"/>
          </rPr>
          <t xml:space="preserve">Este dato aparecerá, luego de registrar:
En Modulo </t>
        </r>
        <r>
          <rPr>
            <b/>
            <sz val="9"/>
            <color indexed="81"/>
            <rFont val="Tahoma"/>
            <family val="2"/>
          </rPr>
          <t>Box/ Pacientes Citados o Modulo Atencion /Registro de atención Individual</t>
        </r>
        <r>
          <rPr>
            <sz val="9"/>
            <color indexed="81"/>
            <rFont val="Tahoma"/>
            <family val="2"/>
          </rPr>
          <t xml:space="preserve"> la actividad: </t>
        </r>
        <r>
          <rPr>
            <b/>
            <sz val="9"/>
            <color indexed="81"/>
            <rFont val="Tahoma"/>
            <family val="2"/>
          </rPr>
          <t xml:space="preserve">Consejerías individuales Tabaquismo. 
ó
</t>
        </r>
        <r>
          <rPr>
            <sz val="9"/>
            <color indexed="81"/>
            <rFont val="Tahoma"/>
            <family val="2"/>
          </rPr>
          <t>En</t>
        </r>
        <r>
          <rPr>
            <b/>
            <sz val="9"/>
            <color indexed="81"/>
            <rFont val="Tahoma"/>
            <family val="2"/>
          </rPr>
          <t xml:space="preserve"> Modulo Atención/ Registro de Atención Grupal, </t>
        </r>
        <r>
          <rPr>
            <sz val="9"/>
            <color indexed="81"/>
            <rFont val="Tahoma"/>
            <family val="2"/>
          </rPr>
          <t>agregar la actividad:</t>
        </r>
        <r>
          <rPr>
            <b/>
            <sz val="9"/>
            <color indexed="81"/>
            <rFont val="Tahoma"/>
            <family val="2"/>
          </rPr>
          <t xml:space="preserve"> Consejería Tabaquismo
* Contabilizará pacientes que tengan registro de Formulario Ficha Salud Integral Adolescente (CLAP Modificada) y el campo "Fecha Proxima Visita" sea con un plazo máximo de inasistencia de 11 meses y 29 días, desde la última citación a la fecha de corte.</t>
        </r>
      </text>
    </comment>
    <comment ref="A87" authorId="2" shapeId="0" xr:uid="{00000000-0006-0000-0700-00003F000000}">
      <text>
        <r>
          <rPr>
            <sz val="9"/>
            <color indexed="81"/>
            <rFont val="Tahoma"/>
            <family val="2"/>
          </rPr>
          <t xml:space="preserve">Este dato aparecerá luego de registrar:
En Modulo </t>
        </r>
        <r>
          <rPr>
            <b/>
            <sz val="9"/>
            <color indexed="81"/>
            <rFont val="Tahoma"/>
            <family val="2"/>
          </rPr>
          <t>Box/ Pacientes Citados o Modulo Atención / Registro de Atención Indivual</t>
        </r>
        <r>
          <rPr>
            <sz val="9"/>
            <color indexed="81"/>
            <rFont val="Tahoma"/>
            <family val="2"/>
          </rPr>
          <t xml:space="preserve"> la actividad: </t>
        </r>
        <r>
          <rPr>
            <b/>
            <sz val="9"/>
            <color indexed="81"/>
            <rFont val="Tahoma"/>
            <family val="2"/>
          </rPr>
          <t xml:space="preserve">Consejerías individuales Consumo de Drogas 
ó
</t>
        </r>
        <r>
          <rPr>
            <sz val="9"/>
            <color indexed="81"/>
            <rFont val="Tahoma"/>
            <family val="2"/>
          </rPr>
          <t>En</t>
        </r>
        <r>
          <rPr>
            <b/>
            <sz val="9"/>
            <color indexed="81"/>
            <rFont val="Tahoma"/>
            <family val="2"/>
          </rPr>
          <t xml:space="preserve"> Modulo Atención /Registro de Atención Grupal, </t>
        </r>
        <r>
          <rPr>
            <sz val="9"/>
            <color indexed="81"/>
            <rFont val="Tahoma"/>
            <family val="2"/>
          </rPr>
          <t xml:space="preserve">agregar la actividad: </t>
        </r>
        <r>
          <rPr>
            <b/>
            <sz val="9"/>
            <color indexed="81"/>
            <rFont val="Tahoma"/>
            <family val="2"/>
          </rPr>
          <t>Consejería Consumo de Drogas
* Contabilizará pacientes que tengan registro de Formulario Ficha Salud Integral Adolescente (CLAP Modificada) y el campo "Fecha Proxima Visita" sea con un plazo máximo de inasistencia de 11 meses y 29 días, desde la última citación a la fecha de corte.</t>
        </r>
      </text>
    </comment>
    <comment ref="A89" authorId="2" shapeId="0" xr:uid="{00000000-0006-0000-0700-000040000000}">
      <text>
        <r>
          <rPr>
            <sz val="9"/>
            <color indexed="81"/>
            <rFont val="Tahoma"/>
            <family val="2"/>
          </rPr>
          <t xml:space="preserve">Este dato aparecerá luego de registrar:
En </t>
        </r>
        <r>
          <rPr>
            <b/>
            <sz val="9"/>
            <color indexed="81"/>
            <rFont val="Tahoma"/>
            <family val="2"/>
          </rPr>
          <t>Modulo Box/ Pacientes Citados o Modulo Atención/Registro de atencion individual,</t>
        </r>
        <r>
          <rPr>
            <sz val="9"/>
            <color indexed="81"/>
            <rFont val="Tahoma"/>
            <family val="2"/>
          </rPr>
          <t xml:space="preserve"> la actividad:</t>
        </r>
        <r>
          <rPr>
            <b/>
            <sz val="9"/>
            <color indexed="81"/>
            <rFont val="Tahoma"/>
            <family val="2"/>
          </rPr>
          <t xml:space="preserve"> Consejerías Individuales Salud Sexual y Reproductiva 
ó
</t>
        </r>
        <r>
          <rPr>
            <sz val="9"/>
            <color indexed="81"/>
            <rFont val="Tahoma"/>
            <family val="2"/>
          </rPr>
          <t>En</t>
        </r>
        <r>
          <rPr>
            <b/>
            <sz val="9"/>
            <color indexed="81"/>
            <rFont val="Tahoma"/>
            <family val="2"/>
          </rPr>
          <t xml:space="preserve"> Modulo Atención /Registro de Atención Grupal, </t>
        </r>
        <r>
          <rPr>
            <sz val="9"/>
            <color indexed="81"/>
            <rFont val="Tahoma"/>
            <family val="2"/>
          </rPr>
          <t xml:space="preserve">agregar la actividad: </t>
        </r>
        <r>
          <rPr>
            <b/>
            <sz val="9"/>
            <color indexed="81"/>
            <rFont val="Tahoma"/>
            <family val="2"/>
          </rPr>
          <t>Consejería Salud Sexual Reproductiva
* Contabilizará pacientes que tengan registro de Formulario Ficha Salud Integral Adolescente (CLAP Modificada) y el campo "Fecha Proxima Visita" sea con un plazo máximo de inasistencia de 11 meses y 29 días, desde la última citación a la fecha de corte.</t>
        </r>
      </text>
    </comment>
    <comment ref="A91" authorId="2" shapeId="0" xr:uid="{00000000-0006-0000-0700-000041000000}">
      <text>
        <r>
          <rPr>
            <sz val="9"/>
            <color indexed="81"/>
            <rFont val="Tahoma"/>
            <family val="2"/>
          </rPr>
          <t xml:space="preserve">Este dato aparecerá luego de registrar:
En </t>
        </r>
        <r>
          <rPr>
            <b/>
            <sz val="9"/>
            <color indexed="81"/>
            <rFont val="Tahoma"/>
            <family val="2"/>
          </rPr>
          <t>Modulo</t>
        </r>
        <r>
          <rPr>
            <sz val="9"/>
            <color indexed="81"/>
            <rFont val="Tahoma"/>
            <family val="2"/>
          </rPr>
          <t xml:space="preserve"> </t>
        </r>
        <r>
          <rPr>
            <b/>
            <sz val="9"/>
            <color indexed="81"/>
            <rFont val="Tahoma"/>
            <family val="2"/>
          </rPr>
          <t>Box/ Pacientes Citados o Modulo Atención/ Registro de atención Individual,</t>
        </r>
        <r>
          <rPr>
            <sz val="9"/>
            <color indexed="81"/>
            <rFont val="Tahoma"/>
            <family val="2"/>
          </rPr>
          <t xml:space="preserve"> la actividad: </t>
        </r>
        <r>
          <rPr>
            <b/>
            <sz val="9"/>
            <color indexed="81"/>
            <rFont val="Tahoma"/>
            <family val="2"/>
          </rPr>
          <t xml:space="preserve">Consejerías Individuales Regulación de Fertilidad 
ó
</t>
        </r>
        <r>
          <rPr>
            <sz val="9"/>
            <color indexed="81"/>
            <rFont val="Tahoma"/>
            <family val="2"/>
          </rPr>
          <t>En</t>
        </r>
        <r>
          <rPr>
            <b/>
            <sz val="9"/>
            <color indexed="81"/>
            <rFont val="Tahoma"/>
            <family val="2"/>
          </rPr>
          <t xml:space="preserve"> Modulo Atención/ Registro de Atención Grupal,</t>
        </r>
        <r>
          <rPr>
            <sz val="9"/>
            <color indexed="81"/>
            <rFont val="Tahoma"/>
            <family val="2"/>
          </rPr>
          <t xml:space="preserve"> agregar la actividad: </t>
        </r>
        <r>
          <rPr>
            <b/>
            <sz val="9"/>
            <color indexed="81"/>
            <rFont val="Tahoma"/>
            <family val="2"/>
          </rPr>
          <t>Consejería Regulación de Fecundidad</t>
        </r>
        <r>
          <rPr>
            <sz val="9"/>
            <color indexed="81"/>
            <rFont val="Tahoma"/>
            <family val="2"/>
          </rPr>
          <t xml:space="preserve">
</t>
        </r>
        <r>
          <rPr>
            <b/>
            <sz val="9"/>
            <color indexed="81"/>
            <rFont val="Tahoma"/>
            <family val="2"/>
          </rPr>
          <t xml:space="preserve">
* Contabilizará pacientes que tengan registro de Formulario Ficha Salud Integral Adolescente (CLAP Modificada) y el campo "Fecha Proxima Visita" sea con un plazo máximo de inasistencia de 11 meses y 29 días, desde la última citación a la fecha de corte.</t>
        </r>
      </text>
    </comment>
    <comment ref="A93" authorId="2" shapeId="0" xr:uid="{00000000-0006-0000-0700-000042000000}">
      <text>
        <r>
          <rPr>
            <sz val="9"/>
            <color indexed="81"/>
            <rFont val="Tahoma"/>
            <family val="2"/>
          </rPr>
          <t xml:space="preserve">Este dato aparecera luego de registrar:
En </t>
        </r>
        <r>
          <rPr>
            <b/>
            <sz val="9"/>
            <color indexed="81"/>
            <rFont val="Tahoma"/>
            <family val="2"/>
          </rPr>
          <t>Modulo Box/Pacientes Citados o Modulo Atención Individual,</t>
        </r>
        <r>
          <rPr>
            <sz val="9"/>
            <color indexed="81"/>
            <rFont val="Tahoma"/>
            <family val="2"/>
          </rPr>
          <t xml:space="preserve"> agregar la actividad: </t>
        </r>
        <r>
          <rPr>
            <b/>
            <sz val="9"/>
            <color indexed="81"/>
            <rFont val="Tahoma"/>
            <family val="2"/>
          </rPr>
          <t xml:space="preserve">Consejerías Individuales Prevención VIH e Infección de Transmisión Sexual (ITS) 
ó
</t>
        </r>
        <r>
          <rPr>
            <sz val="9"/>
            <color indexed="81"/>
            <rFont val="Tahoma"/>
            <family val="2"/>
          </rPr>
          <t>En</t>
        </r>
        <r>
          <rPr>
            <b/>
            <sz val="9"/>
            <color indexed="81"/>
            <rFont val="Tahoma"/>
            <family val="2"/>
          </rPr>
          <t xml:space="preserve"> Modulo Atención/ Registro de Atención Grupal,</t>
        </r>
        <r>
          <rPr>
            <sz val="9"/>
            <color indexed="81"/>
            <rFont val="Tahoma"/>
            <family val="2"/>
          </rPr>
          <t xml:space="preserve"> agregar la actividad: </t>
        </r>
        <r>
          <rPr>
            <b/>
            <sz val="9"/>
            <color indexed="81"/>
            <rFont val="Tahoma"/>
            <family val="2"/>
          </rPr>
          <t>Consejería Prevención VIH-ITS
* Contabilizará pacientes que tengan registro de Formulario Ficha Salud Integral Adolescente (CLAP Modificada) y el campo "Fecha Proxima Visita" sea con un plazo máximo de inasistencia de 11 meses y 29 días, desde la última citación a la fecha de corte.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Alexis Caceres Zapata</author>
    <author>-</author>
    <author>azavala</author>
    <author>Miguel Angel Rozas Bustamante</author>
  </authors>
  <commentList>
    <comment ref="B9" authorId="0" shapeId="0" xr:uid="{00000000-0006-0000-0800-000001000000}">
      <text>
        <r>
          <rPr>
            <sz val="9"/>
            <color indexed="81"/>
            <rFont val="Tahoma"/>
            <family val="2"/>
          </rPr>
          <t>Este dato aparecerá  luego de que en la atención  registrada en módulo Box, Pacientes Citados o desde Agregar documentos a una atención, el profesional registre lo siguiente:</t>
        </r>
        <r>
          <rPr>
            <b/>
            <sz val="9"/>
            <color indexed="81"/>
            <rFont val="Tahoma"/>
            <family val="2"/>
          </rPr>
          <t xml:space="preserve">
En el Formulario Seguimiento Examen PAP/MAMAS, ingresar:
- Fecha Examen PAP 
- Vigencia PAP 
Según grupo de edad a la fecha de corte.
-</t>
        </r>
        <r>
          <rPr>
            <sz val="9"/>
            <color indexed="81"/>
            <rFont val="Tahoma"/>
            <family val="2"/>
          </rPr>
          <t xml:space="preserve"> En modulo de admision el campo sexo:</t>
        </r>
        <r>
          <rPr>
            <b/>
            <sz val="9"/>
            <color indexed="81"/>
            <rFont val="Tahoma"/>
            <family val="2"/>
          </rPr>
          <t xml:space="preserve"> Mujer
Según grupo de edad a la fecha de corte</t>
        </r>
      </text>
    </comment>
    <comment ref="C9" authorId="0" shapeId="0" xr:uid="{00000000-0006-0000-0800-000002000000}">
      <text>
        <r>
          <rPr>
            <sz val="9"/>
            <color indexed="81"/>
            <rFont val="Tahoma"/>
            <family val="2"/>
          </rPr>
          <t>Este dato aparecerá  luego de que en la atención  registrada en módulo Box, Pacientes Citados o desde Agregar documentos a una atención, el profesional registre lo siguiente</t>
        </r>
        <r>
          <rPr>
            <b/>
            <sz val="9"/>
            <color indexed="81"/>
            <rFont val="Tahoma"/>
            <family val="2"/>
          </rPr>
          <t xml:space="preserve">:
En el Formulario Seguimiento Examen PAP/MAMAS, ingresar:
- Fecha Examen PAP 
- Vigencia PAP 
Según grupo de edad a la fecha de corte.
</t>
        </r>
        <r>
          <rPr>
            <sz val="9"/>
            <color indexed="81"/>
            <rFont val="Tahoma"/>
            <family val="2"/>
          </rPr>
          <t xml:space="preserve">
- En modulo de admision el campo sexo: </t>
        </r>
        <r>
          <rPr>
            <b/>
            <sz val="9"/>
            <color indexed="81"/>
            <rFont val="Tahoma"/>
            <family val="2"/>
          </rPr>
          <t>Hombre
Según grupo de edad a la fecha de corte</t>
        </r>
      </text>
    </comment>
    <comment ref="C27" authorId="1" shapeId="0" xr:uid="{00000000-0006-0000-0800-000003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ingresar:
</t>
        </r>
        <r>
          <rPr>
            <b/>
            <sz val="9"/>
            <color indexed="81"/>
            <rFont val="Tahoma"/>
            <family val="2"/>
          </rPr>
          <t>- Fecha Examen PAP</t>
        </r>
        <r>
          <rPr>
            <sz val="9"/>
            <color indexed="81"/>
            <rFont val="Tahoma"/>
            <family val="2"/>
          </rPr>
          <t xml:space="preserve"> 
</t>
        </r>
        <r>
          <rPr>
            <b/>
            <sz val="9"/>
            <color indexed="81"/>
            <rFont val="Tahoma"/>
            <family val="2"/>
          </rPr>
          <t xml:space="preserve">- Vigencia PAP 
- Resultado PAP, </t>
        </r>
        <r>
          <rPr>
            <sz val="9"/>
            <color indexed="81"/>
            <rFont val="Tahoma"/>
            <family val="2"/>
          </rPr>
          <t>con valor</t>
        </r>
        <r>
          <rPr>
            <b/>
            <sz val="9"/>
            <color indexed="81"/>
            <rFont val="Tahoma"/>
            <family val="2"/>
          </rPr>
          <t xml:space="preserve"> Normal 
- Realizado en</t>
        </r>
        <r>
          <rPr>
            <sz val="9"/>
            <color indexed="81"/>
            <rFont val="Tahoma"/>
            <family val="2"/>
          </rPr>
          <t xml:space="preserve">, con valor </t>
        </r>
        <r>
          <rPr>
            <b/>
            <sz val="9"/>
            <color indexed="81"/>
            <rFont val="Tahoma"/>
            <family val="2"/>
          </rPr>
          <t xml:space="preserve">Red Pública
</t>
        </r>
        <r>
          <rPr>
            <sz val="9"/>
            <color indexed="81"/>
            <rFont val="Tahoma"/>
            <family val="2"/>
          </rPr>
          <t xml:space="preserve">Según grupo de edad a la fecha de corte.
</t>
        </r>
      </text>
    </comment>
    <comment ref="D28" authorId="1" shapeId="0" xr:uid="{00000000-0006-0000-0800-000004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t>
        </r>
        <r>
          <rPr>
            <b/>
            <sz val="9"/>
            <color indexed="81"/>
            <rFont val="Tahoma"/>
            <family val="2"/>
          </rPr>
          <t>- Fecha examen PAP</t>
        </r>
        <r>
          <rPr>
            <sz val="9"/>
            <color indexed="81"/>
            <rFont val="Tahoma"/>
            <family val="2"/>
          </rPr>
          <t xml:space="preserve"> 
</t>
        </r>
        <r>
          <rPr>
            <b/>
            <sz val="9"/>
            <color indexed="81"/>
            <rFont val="Tahoma"/>
            <family val="2"/>
          </rPr>
          <t xml:space="preserve">- Vigencia PAP </t>
        </r>
        <r>
          <rPr>
            <sz val="9"/>
            <color indexed="81"/>
            <rFont val="Tahoma"/>
            <family val="2"/>
          </rPr>
          <t xml:space="preserve">
</t>
        </r>
        <r>
          <rPr>
            <b/>
            <sz val="9"/>
            <color indexed="81"/>
            <rFont val="Tahoma"/>
            <family val="2"/>
          </rPr>
          <t>- Resultado PAP</t>
        </r>
        <r>
          <rPr>
            <sz val="9"/>
            <color indexed="81"/>
            <rFont val="Tahoma"/>
            <family val="2"/>
          </rPr>
          <t xml:space="preserve">, con valor </t>
        </r>
        <r>
          <rPr>
            <b/>
            <sz val="9"/>
            <color indexed="81"/>
            <rFont val="Tahoma"/>
            <family val="2"/>
          </rPr>
          <t>Inadecuado</t>
        </r>
        <r>
          <rPr>
            <sz val="9"/>
            <color indexed="81"/>
            <rFont val="Tahoma"/>
            <family val="2"/>
          </rPr>
          <t xml:space="preserve"> </t>
        </r>
        <r>
          <rPr>
            <b/>
            <sz val="9"/>
            <color indexed="81"/>
            <rFont val="Tahoma"/>
            <family val="2"/>
          </rPr>
          <t xml:space="preserve">
- Realizado en, </t>
        </r>
        <r>
          <rPr>
            <sz val="9"/>
            <color indexed="81"/>
            <rFont val="Tahoma"/>
            <family val="2"/>
          </rPr>
          <t xml:space="preserve">con valor </t>
        </r>
        <r>
          <rPr>
            <b/>
            <sz val="9"/>
            <color indexed="81"/>
            <rFont val="Tahoma"/>
            <family val="2"/>
          </rPr>
          <t>Red Pública</t>
        </r>
        <r>
          <rPr>
            <sz val="9"/>
            <color indexed="81"/>
            <rFont val="Tahoma"/>
            <family val="2"/>
          </rPr>
          <t xml:space="preserve">
Según grupo de edad a la fecha de corte.
</t>
        </r>
      </text>
    </comment>
    <comment ref="E28" authorId="1" shapeId="0" xr:uid="{00000000-0006-0000-0800-000005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t>
        </r>
        <r>
          <rPr>
            <b/>
            <sz val="9"/>
            <color indexed="81"/>
            <rFont val="Tahoma"/>
            <family val="2"/>
          </rPr>
          <t>- Fecha examen PAP</t>
        </r>
        <r>
          <rPr>
            <sz val="9"/>
            <color indexed="81"/>
            <rFont val="Tahoma"/>
            <family val="2"/>
          </rPr>
          <t xml:space="preserve"> 
</t>
        </r>
        <r>
          <rPr>
            <b/>
            <sz val="9"/>
            <color indexed="81"/>
            <rFont val="Tahoma"/>
            <family val="2"/>
          </rPr>
          <t>- Vigencia PAP</t>
        </r>
        <r>
          <rPr>
            <sz val="9"/>
            <color indexed="81"/>
            <rFont val="Tahoma"/>
            <family val="2"/>
          </rPr>
          <t xml:space="preserve"> 
</t>
        </r>
        <r>
          <rPr>
            <b/>
            <sz val="9"/>
            <color indexed="81"/>
            <rFont val="Tahoma"/>
            <family val="2"/>
          </rPr>
          <t>- Resultado PAP</t>
        </r>
        <r>
          <rPr>
            <sz val="9"/>
            <color indexed="81"/>
            <rFont val="Tahoma"/>
            <family val="2"/>
          </rPr>
          <t xml:space="preserve">, con valor </t>
        </r>
        <r>
          <rPr>
            <b/>
            <sz val="9"/>
            <color indexed="81"/>
            <rFont val="Tahoma"/>
            <family val="2"/>
          </rPr>
          <t>Atípico</t>
        </r>
        <r>
          <rPr>
            <sz val="9"/>
            <color indexed="81"/>
            <rFont val="Tahoma"/>
            <family val="2"/>
          </rPr>
          <t xml:space="preserve"> </t>
        </r>
        <r>
          <rPr>
            <b/>
            <sz val="9"/>
            <color indexed="81"/>
            <rFont val="Tahoma"/>
            <family val="2"/>
          </rPr>
          <t xml:space="preserve">
- Realizado en, </t>
        </r>
        <r>
          <rPr>
            <sz val="9"/>
            <color indexed="81"/>
            <rFont val="Tahoma"/>
            <family val="2"/>
          </rPr>
          <t>con valor</t>
        </r>
        <r>
          <rPr>
            <b/>
            <sz val="9"/>
            <color indexed="81"/>
            <rFont val="Tahoma"/>
            <family val="2"/>
          </rPr>
          <t xml:space="preserve"> Red Pública</t>
        </r>
        <r>
          <rPr>
            <sz val="9"/>
            <color indexed="81"/>
            <rFont val="Tahoma"/>
            <family val="2"/>
          </rPr>
          <t xml:space="preserve">
Según grupo de edad a la fecha de corte.</t>
        </r>
      </text>
    </comment>
    <comment ref="F28" authorId="1" shapeId="0" xr:uid="{00000000-0006-0000-0800-000006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 </t>
        </r>
        <r>
          <rPr>
            <b/>
            <sz val="9"/>
            <color indexed="81"/>
            <rFont val="Tahoma"/>
            <family val="2"/>
          </rPr>
          <t>Fecha examen PAP</t>
        </r>
        <r>
          <rPr>
            <sz val="9"/>
            <color indexed="81"/>
            <rFont val="Tahoma"/>
            <family val="2"/>
          </rPr>
          <t xml:space="preserve"> 
- </t>
        </r>
        <r>
          <rPr>
            <b/>
            <sz val="9"/>
            <color indexed="81"/>
            <rFont val="Tahoma"/>
            <family val="2"/>
          </rPr>
          <t>Vigencia PAP</t>
        </r>
        <r>
          <rPr>
            <sz val="9"/>
            <color indexed="81"/>
            <rFont val="Tahoma"/>
            <family val="2"/>
          </rPr>
          <t xml:space="preserve"> 
- </t>
        </r>
        <r>
          <rPr>
            <b/>
            <sz val="9"/>
            <color indexed="81"/>
            <rFont val="Tahoma"/>
            <family val="2"/>
          </rPr>
          <t>Resultado PAP</t>
        </r>
        <r>
          <rPr>
            <sz val="9"/>
            <color indexed="81"/>
            <rFont val="Tahoma"/>
            <family val="2"/>
          </rPr>
          <t xml:space="preserve">, con valor </t>
        </r>
        <r>
          <rPr>
            <b/>
            <sz val="9"/>
            <color indexed="81"/>
            <rFont val="Tahoma"/>
            <family val="2"/>
          </rPr>
          <t>Herpes Virus Papiloma (HPV) 
- Realizado en</t>
        </r>
        <r>
          <rPr>
            <sz val="9"/>
            <color indexed="81"/>
            <rFont val="Tahoma"/>
            <family val="2"/>
          </rPr>
          <t xml:space="preserve">, con valor </t>
        </r>
        <r>
          <rPr>
            <b/>
            <sz val="9"/>
            <color indexed="81"/>
            <rFont val="Tahoma"/>
            <family val="2"/>
          </rPr>
          <t>Red Pública</t>
        </r>
        <r>
          <rPr>
            <sz val="9"/>
            <color indexed="81"/>
            <rFont val="Tahoma"/>
            <family val="2"/>
          </rPr>
          <t xml:space="preserve">
Según grupo de edad a la fecha de corte.</t>
        </r>
      </text>
    </comment>
    <comment ref="G28" authorId="1" shapeId="0" xr:uid="{00000000-0006-0000-0800-000007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t>
        </r>
        <r>
          <rPr>
            <b/>
            <sz val="9"/>
            <color indexed="81"/>
            <rFont val="Tahoma"/>
            <family val="2"/>
          </rPr>
          <t>- Fecha examen PAP</t>
        </r>
        <r>
          <rPr>
            <sz val="9"/>
            <color indexed="81"/>
            <rFont val="Tahoma"/>
            <family val="2"/>
          </rPr>
          <t xml:space="preserve"> 
</t>
        </r>
        <r>
          <rPr>
            <b/>
            <sz val="9"/>
            <color indexed="81"/>
            <rFont val="Tahoma"/>
            <family val="2"/>
          </rPr>
          <t>- Vigencia PAP</t>
        </r>
        <r>
          <rPr>
            <sz val="9"/>
            <color indexed="81"/>
            <rFont val="Tahoma"/>
            <family val="2"/>
          </rPr>
          <t xml:space="preserve"> 
</t>
        </r>
        <r>
          <rPr>
            <b/>
            <sz val="9"/>
            <color indexed="81"/>
            <rFont val="Tahoma"/>
            <family val="2"/>
          </rPr>
          <t>- Resultado PAP</t>
        </r>
        <r>
          <rPr>
            <sz val="9"/>
            <color indexed="81"/>
            <rFont val="Tahoma"/>
            <family val="2"/>
          </rPr>
          <t xml:space="preserve">, con valor </t>
        </r>
        <r>
          <rPr>
            <b/>
            <sz val="9"/>
            <color indexed="81"/>
            <rFont val="Tahoma"/>
            <family val="2"/>
          </rPr>
          <t>Herpes Virus Papiloma (HPV)</t>
        </r>
        <r>
          <rPr>
            <sz val="9"/>
            <color indexed="81"/>
            <rFont val="Tahoma"/>
            <family val="2"/>
          </rPr>
          <t xml:space="preserve"> 
- </t>
        </r>
        <r>
          <rPr>
            <b/>
            <sz val="9"/>
            <color indexed="81"/>
            <rFont val="Tahoma"/>
            <family val="2"/>
          </rPr>
          <t>Código Diagnóstico</t>
        </r>
        <r>
          <rPr>
            <sz val="9"/>
            <color indexed="81"/>
            <rFont val="Tahoma"/>
            <family val="2"/>
          </rPr>
          <t xml:space="preserve"> con valor: </t>
        </r>
        <r>
          <rPr>
            <b/>
            <sz val="9"/>
            <color indexed="81"/>
            <rFont val="Tahoma"/>
            <family val="2"/>
          </rPr>
          <t xml:space="preserve">A probable lesión Intraepitelial de Bajo Grado (NIE I) 
- Realizado en, </t>
        </r>
        <r>
          <rPr>
            <sz val="9"/>
            <color indexed="81"/>
            <rFont val="Tahoma"/>
            <family val="2"/>
          </rPr>
          <t xml:space="preserve">con valor </t>
        </r>
        <r>
          <rPr>
            <b/>
            <sz val="9"/>
            <color indexed="81"/>
            <rFont val="Tahoma"/>
            <family val="2"/>
          </rPr>
          <t>Red Pública</t>
        </r>
        <r>
          <rPr>
            <sz val="9"/>
            <color indexed="81"/>
            <rFont val="Tahoma"/>
            <family val="2"/>
          </rPr>
          <t xml:space="preserve">
Según grupo de edad a la fecha de corte.</t>
        </r>
      </text>
    </comment>
    <comment ref="H28" authorId="1" shapeId="0" xr:uid="{00000000-0006-0000-0800-000008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 </t>
        </r>
        <r>
          <rPr>
            <b/>
            <sz val="9"/>
            <color indexed="81"/>
            <rFont val="Tahoma"/>
            <family val="2"/>
          </rPr>
          <t>Fecha examen PAP</t>
        </r>
        <r>
          <rPr>
            <sz val="9"/>
            <color indexed="81"/>
            <rFont val="Tahoma"/>
            <family val="2"/>
          </rPr>
          <t xml:space="preserve"> 
- </t>
        </r>
        <r>
          <rPr>
            <b/>
            <sz val="9"/>
            <color indexed="81"/>
            <rFont val="Tahoma"/>
            <family val="2"/>
          </rPr>
          <t>Vigencia PAP</t>
        </r>
        <r>
          <rPr>
            <sz val="9"/>
            <color indexed="81"/>
            <rFont val="Tahoma"/>
            <family val="2"/>
          </rPr>
          <t xml:space="preserve"> 
- Resultado PAP, con valor </t>
        </r>
        <r>
          <rPr>
            <b/>
            <sz val="9"/>
            <color indexed="81"/>
            <rFont val="Tahoma"/>
            <family val="2"/>
          </rPr>
          <t>Herpes Virus Papiloma (HPV)</t>
        </r>
        <r>
          <rPr>
            <sz val="9"/>
            <color indexed="81"/>
            <rFont val="Tahoma"/>
            <family val="2"/>
          </rPr>
          <t xml:space="preserve"> 
-</t>
        </r>
        <r>
          <rPr>
            <b/>
            <sz val="9"/>
            <color indexed="81"/>
            <rFont val="Tahoma"/>
            <family val="2"/>
          </rPr>
          <t xml:space="preserve"> Código Diagnóstico</t>
        </r>
        <r>
          <rPr>
            <sz val="9"/>
            <color indexed="81"/>
            <rFont val="Tahoma"/>
            <family val="2"/>
          </rPr>
          <t xml:space="preserve"> con valor: </t>
        </r>
        <r>
          <rPr>
            <b/>
            <sz val="9"/>
            <color indexed="81"/>
            <rFont val="Tahoma"/>
            <family val="2"/>
          </rPr>
          <t>B probable lesión Intraepitelial de Alto Grado (NIE II)</t>
        </r>
        <r>
          <rPr>
            <sz val="9"/>
            <color indexed="81"/>
            <rFont val="Tahoma"/>
            <family val="2"/>
          </rPr>
          <t xml:space="preserve"> 
</t>
        </r>
        <r>
          <rPr>
            <b/>
            <sz val="9"/>
            <color indexed="81"/>
            <rFont val="Tahoma"/>
            <family val="2"/>
          </rPr>
          <t xml:space="preserve">- Realizado en, </t>
        </r>
        <r>
          <rPr>
            <sz val="9"/>
            <color indexed="81"/>
            <rFont val="Tahoma"/>
            <family val="2"/>
          </rPr>
          <t xml:space="preserve">con valor </t>
        </r>
        <r>
          <rPr>
            <b/>
            <sz val="9"/>
            <color indexed="81"/>
            <rFont val="Tahoma"/>
            <family val="2"/>
          </rPr>
          <t>Red Pública</t>
        </r>
        <r>
          <rPr>
            <sz val="9"/>
            <color indexed="81"/>
            <rFont val="Tahoma"/>
            <family val="2"/>
          </rPr>
          <t xml:space="preserve">
Según grupo de edad a la fecha de corte.
</t>
        </r>
      </text>
    </comment>
    <comment ref="I28" authorId="1" shapeId="0" xr:uid="{00000000-0006-0000-0800-000009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t>
        </r>
        <r>
          <rPr>
            <b/>
            <sz val="9"/>
            <color indexed="81"/>
            <rFont val="Tahoma"/>
            <family val="2"/>
          </rPr>
          <t xml:space="preserve"> Agregar documentos</t>
        </r>
        <r>
          <rPr>
            <sz val="9"/>
            <color indexed="81"/>
            <rFont val="Tahoma"/>
            <family val="2"/>
          </rPr>
          <t xml:space="preserve"> </t>
        </r>
        <r>
          <rPr>
            <b/>
            <sz val="9"/>
            <color indexed="81"/>
            <rFont val="Tahoma"/>
            <family val="2"/>
          </rPr>
          <t>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 </t>
        </r>
        <r>
          <rPr>
            <b/>
            <sz val="9"/>
            <color indexed="81"/>
            <rFont val="Tahoma"/>
            <family val="2"/>
          </rPr>
          <t>Fecha examen PAP</t>
        </r>
        <r>
          <rPr>
            <sz val="9"/>
            <color indexed="81"/>
            <rFont val="Tahoma"/>
            <family val="2"/>
          </rPr>
          <t xml:space="preserve"> 
- </t>
        </r>
        <r>
          <rPr>
            <b/>
            <sz val="9"/>
            <color indexed="81"/>
            <rFont val="Tahoma"/>
            <family val="2"/>
          </rPr>
          <t>Vigencia PAP</t>
        </r>
        <r>
          <rPr>
            <sz val="9"/>
            <color indexed="81"/>
            <rFont val="Tahoma"/>
            <family val="2"/>
          </rPr>
          <t xml:space="preserve"> 
- </t>
        </r>
        <r>
          <rPr>
            <b/>
            <sz val="9"/>
            <color indexed="81"/>
            <rFont val="Tahoma"/>
            <family val="2"/>
          </rPr>
          <t>Resultado PAP</t>
        </r>
        <r>
          <rPr>
            <sz val="9"/>
            <color indexed="81"/>
            <rFont val="Tahoma"/>
            <family val="2"/>
          </rPr>
          <t xml:space="preserve">, con valor </t>
        </r>
        <r>
          <rPr>
            <b/>
            <sz val="9"/>
            <color indexed="81"/>
            <rFont val="Tahoma"/>
            <family val="2"/>
          </rPr>
          <t>Herpes Virus Papiloma (HPV)</t>
        </r>
        <r>
          <rPr>
            <sz val="9"/>
            <color indexed="81"/>
            <rFont val="Tahoma"/>
            <family val="2"/>
          </rPr>
          <t xml:space="preserve"> 
- </t>
        </r>
        <r>
          <rPr>
            <b/>
            <sz val="9"/>
            <color indexed="81"/>
            <rFont val="Tahoma"/>
            <family val="2"/>
          </rPr>
          <t>Código Diagnóstico</t>
        </r>
        <r>
          <rPr>
            <sz val="9"/>
            <color indexed="81"/>
            <rFont val="Tahoma"/>
            <family val="2"/>
          </rPr>
          <t xml:space="preserve"> con valor: </t>
        </r>
        <r>
          <rPr>
            <b/>
            <sz val="9"/>
            <color indexed="81"/>
            <rFont val="Tahoma"/>
            <family val="2"/>
          </rPr>
          <t>C probable lesión Intraepitelial de Alto Grado (NIE III o Ca. In Situ)</t>
        </r>
        <r>
          <rPr>
            <sz val="9"/>
            <color indexed="81"/>
            <rFont val="Tahoma"/>
            <family val="2"/>
          </rPr>
          <t xml:space="preserve"> </t>
        </r>
        <r>
          <rPr>
            <b/>
            <sz val="9"/>
            <color indexed="81"/>
            <rFont val="Tahoma"/>
            <family val="2"/>
          </rPr>
          <t xml:space="preserve">
- Realizado en</t>
        </r>
        <r>
          <rPr>
            <sz val="9"/>
            <color indexed="81"/>
            <rFont val="Tahoma"/>
            <family val="2"/>
          </rPr>
          <t>, con valor</t>
        </r>
        <r>
          <rPr>
            <b/>
            <sz val="9"/>
            <color indexed="81"/>
            <rFont val="Tahoma"/>
            <family val="2"/>
          </rPr>
          <t xml:space="preserve"> Red Pública</t>
        </r>
        <r>
          <rPr>
            <sz val="9"/>
            <color indexed="81"/>
            <rFont val="Tahoma"/>
            <family val="2"/>
          </rPr>
          <t xml:space="preserve">
Según grupo de edad a la fecha de corte.
</t>
        </r>
      </text>
    </comment>
    <comment ref="J28" authorId="1" shapeId="0" xr:uid="{00000000-0006-0000-0800-00000A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 </t>
        </r>
        <r>
          <rPr>
            <b/>
            <sz val="9"/>
            <color indexed="81"/>
            <rFont val="Tahoma"/>
            <family val="2"/>
          </rPr>
          <t>Fecha examen PAP</t>
        </r>
        <r>
          <rPr>
            <sz val="9"/>
            <color indexed="81"/>
            <rFont val="Tahoma"/>
            <family val="2"/>
          </rPr>
          <t xml:space="preserve"> 
- </t>
        </r>
        <r>
          <rPr>
            <b/>
            <sz val="9"/>
            <color indexed="81"/>
            <rFont val="Tahoma"/>
            <family val="2"/>
          </rPr>
          <t>Vigencia PAP</t>
        </r>
        <r>
          <rPr>
            <sz val="9"/>
            <color indexed="81"/>
            <rFont val="Tahoma"/>
            <family val="2"/>
          </rPr>
          <t xml:space="preserve"> 
- </t>
        </r>
        <r>
          <rPr>
            <b/>
            <sz val="9"/>
            <color indexed="81"/>
            <rFont val="Tahoma"/>
            <family val="2"/>
          </rPr>
          <t>Resultado PAP</t>
        </r>
        <r>
          <rPr>
            <sz val="9"/>
            <color indexed="81"/>
            <rFont val="Tahoma"/>
            <family val="2"/>
          </rPr>
          <t xml:space="preserve">, con valor </t>
        </r>
        <r>
          <rPr>
            <b/>
            <sz val="9"/>
            <color indexed="81"/>
            <rFont val="Tahoma"/>
            <family val="2"/>
          </rPr>
          <t>Herpes Virus Papiloma (HPV)</t>
        </r>
        <r>
          <rPr>
            <sz val="9"/>
            <color indexed="81"/>
            <rFont val="Tahoma"/>
            <family val="2"/>
          </rPr>
          <t xml:space="preserve"> 
- </t>
        </r>
        <r>
          <rPr>
            <b/>
            <sz val="9"/>
            <color indexed="81"/>
            <rFont val="Tahoma"/>
            <family val="2"/>
          </rPr>
          <t>Tipo de Cancer</t>
        </r>
        <r>
          <rPr>
            <sz val="9"/>
            <color indexed="81"/>
            <rFont val="Tahoma"/>
            <family val="2"/>
          </rPr>
          <t xml:space="preserve">, con valor </t>
        </r>
        <r>
          <rPr>
            <b/>
            <sz val="9"/>
            <color indexed="81"/>
            <rFont val="Tahoma"/>
            <family val="2"/>
          </rPr>
          <t xml:space="preserve"> Ca. Inv. (Epidermoide) 
- Realizado en, </t>
        </r>
        <r>
          <rPr>
            <sz val="9"/>
            <color indexed="81"/>
            <rFont val="Tahoma"/>
            <family val="2"/>
          </rPr>
          <t>con valor</t>
        </r>
        <r>
          <rPr>
            <b/>
            <sz val="9"/>
            <color indexed="81"/>
            <rFont val="Tahoma"/>
            <family val="2"/>
          </rPr>
          <t xml:space="preserve"> Red Pública</t>
        </r>
        <r>
          <rPr>
            <sz val="9"/>
            <color indexed="81"/>
            <rFont val="Tahoma"/>
            <family val="2"/>
          </rPr>
          <t xml:space="preserve">
Según grupo de edad a la fecha de corte.</t>
        </r>
      </text>
    </comment>
    <comment ref="K28" authorId="1" shapeId="0" xr:uid="{00000000-0006-0000-0800-00000B000000}">
      <text>
        <r>
          <rPr>
            <sz val="9"/>
            <color indexed="81"/>
            <rFont val="Tahoma"/>
            <family val="2"/>
          </rPr>
          <t xml:space="preserve">Este dato aparecerá  luego de que en la atención  registrada en </t>
        </r>
        <r>
          <rPr>
            <b/>
            <sz val="9"/>
            <color indexed="81"/>
            <rFont val="Tahoma"/>
            <family val="2"/>
          </rPr>
          <t xml:space="preserve">módulo Box, Pacientes Citados </t>
        </r>
        <r>
          <rPr>
            <sz val="9"/>
            <color indexed="81"/>
            <rFont val="Tahoma"/>
            <family val="2"/>
          </rPr>
          <t>o desde</t>
        </r>
        <r>
          <rPr>
            <b/>
            <sz val="9"/>
            <color indexed="81"/>
            <rFont val="Tahoma"/>
            <family val="2"/>
          </rPr>
          <t xml:space="preserve"> Agregar documentos</t>
        </r>
        <r>
          <rPr>
            <sz val="9"/>
            <color indexed="81"/>
            <rFont val="Tahoma"/>
            <family val="2"/>
          </rPr>
          <t xml:space="preserve"> </t>
        </r>
        <r>
          <rPr>
            <b/>
            <sz val="9"/>
            <color indexed="81"/>
            <rFont val="Tahoma"/>
            <family val="2"/>
          </rPr>
          <t>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 </t>
        </r>
        <r>
          <rPr>
            <b/>
            <sz val="9"/>
            <color indexed="81"/>
            <rFont val="Tahoma"/>
            <family val="2"/>
          </rPr>
          <t>Fecha examen PAP</t>
        </r>
        <r>
          <rPr>
            <sz val="9"/>
            <color indexed="81"/>
            <rFont val="Tahoma"/>
            <family val="2"/>
          </rPr>
          <t xml:space="preserve"> 
- </t>
        </r>
        <r>
          <rPr>
            <b/>
            <sz val="9"/>
            <color indexed="81"/>
            <rFont val="Tahoma"/>
            <family val="2"/>
          </rPr>
          <t>Vigencia PAP</t>
        </r>
        <r>
          <rPr>
            <sz val="9"/>
            <color indexed="81"/>
            <rFont val="Tahoma"/>
            <family val="2"/>
          </rPr>
          <t xml:space="preserve"> 
- </t>
        </r>
        <r>
          <rPr>
            <b/>
            <sz val="9"/>
            <color indexed="81"/>
            <rFont val="Tahoma"/>
            <family val="2"/>
          </rPr>
          <t>Resultado PAP</t>
        </r>
        <r>
          <rPr>
            <sz val="9"/>
            <color indexed="81"/>
            <rFont val="Tahoma"/>
            <family val="2"/>
          </rPr>
          <t xml:space="preserve">, con valor </t>
        </r>
        <r>
          <rPr>
            <b/>
            <sz val="9"/>
            <color indexed="81"/>
            <rFont val="Tahoma"/>
            <family val="2"/>
          </rPr>
          <t>Herpes Virus Papiloma (HPV)</t>
        </r>
        <r>
          <rPr>
            <sz val="9"/>
            <color indexed="81"/>
            <rFont val="Tahoma"/>
            <family val="2"/>
          </rPr>
          <t xml:space="preserve"> 
- </t>
        </r>
        <r>
          <rPr>
            <b/>
            <sz val="9"/>
            <color indexed="81"/>
            <rFont val="Tahoma"/>
            <family val="2"/>
          </rPr>
          <t>Tipo de Cancer</t>
        </r>
        <r>
          <rPr>
            <sz val="9"/>
            <color indexed="81"/>
            <rFont val="Tahoma"/>
            <family val="2"/>
          </rPr>
          <t xml:space="preserve">, con valor  </t>
        </r>
        <r>
          <rPr>
            <b/>
            <sz val="9"/>
            <color indexed="81"/>
            <rFont val="Tahoma"/>
            <family val="2"/>
          </rPr>
          <t xml:space="preserve">Ca. Inv. (Adenocarcinoma) 
- Realizado en, </t>
        </r>
        <r>
          <rPr>
            <sz val="9"/>
            <color indexed="81"/>
            <rFont val="Tahoma"/>
            <family val="2"/>
          </rPr>
          <t>con valor</t>
        </r>
        <r>
          <rPr>
            <b/>
            <sz val="9"/>
            <color indexed="81"/>
            <rFont val="Tahoma"/>
            <family val="2"/>
          </rPr>
          <t xml:space="preserve"> Red Pública</t>
        </r>
        <r>
          <rPr>
            <sz val="9"/>
            <color indexed="81"/>
            <rFont val="Tahoma"/>
            <family val="2"/>
          </rPr>
          <t xml:space="preserve">
Según grupo de edad a la fecha de corte.
</t>
        </r>
      </text>
    </comment>
    <comment ref="C46" authorId="1" shapeId="0" xr:uid="{00000000-0006-0000-0800-00000C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t>
        </r>
        <r>
          <rPr>
            <b/>
            <sz val="9"/>
            <color indexed="81"/>
            <rFont val="Tahoma"/>
            <family val="2"/>
          </rPr>
          <t>- Fecha</t>
        </r>
        <r>
          <rPr>
            <sz val="9"/>
            <color indexed="81"/>
            <rFont val="Tahoma"/>
            <family val="2"/>
          </rPr>
          <t xml:space="preserve"> </t>
        </r>
        <r>
          <rPr>
            <b/>
            <sz val="9"/>
            <color indexed="81"/>
            <rFont val="Tahoma"/>
            <family val="2"/>
          </rPr>
          <t>Examen PAP</t>
        </r>
        <r>
          <rPr>
            <sz val="9"/>
            <color indexed="81"/>
            <rFont val="Tahoma"/>
            <family val="2"/>
          </rPr>
          <t xml:space="preserve">
</t>
        </r>
        <r>
          <rPr>
            <b/>
            <sz val="9"/>
            <color indexed="81"/>
            <rFont val="Tahoma"/>
            <family val="2"/>
          </rPr>
          <t xml:space="preserve">- Vigencia PAP 
- Resultado PAP, </t>
        </r>
        <r>
          <rPr>
            <sz val="9"/>
            <color indexed="81"/>
            <rFont val="Tahoma"/>
            <family val="2"/>
          </rPr>
          <t>con valor</t>
        </r>
        <r>
          <rPr>
            <b/>
            <sz val="9"/>
            <color indexed="81"/>
            <rFont val="Tahoma"/>
            <family val="2"/>
          </rPr>
          <t xml:space="preserve"> Normal  
- Realizado en</t>
        </r>
        <r>
          <rPr>
            <sz val="9"/>
            <color indexed="81"/>
            <rFont val="Tahoma"/>
            <family val="2"/>
          </rPr>
          <t xml:space="preserve">, con valor </t>
        </r>
        <r>
          <rPr>
            <b/>
            <sz val="9"/>
            <color indexed="81"/>
            <rFont val="Tahoma"/>
            <family val="2"/>
          </rPr>
          <t xml:space="preserve">Extrasistema
</t>
        </r>
        <r>
          <rPr>
            <sz val="9"/>
            <color indexed="81"/>
            <rFont val="Tahoma"/>
            <family val="2"/>
          </rPr>
          <t xml:space="preserve">Según grupo de edad a la fecha de corte.
</t>
        </r>
      </text>
    </comment>
    <comment ref="D47" authorId="1" shapeId="0" xr:uid="{00000000-0006-0000-0800-00000D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t>
        </r>
        <r>
          <rPr>
            <b/>
            <sz val="9"/>
            <color indexed="81"/>
            <rFont val="Tahoma"/>
            <family val="2"/>
          </rPr>
          <t>- Fecha examen PAP</t>
        </r>
        <r>
          <rPr>
            <sz val="9"/>
            <color indexed="81"/>
            <rFont val="Tahoma"/>
            <family val="2"/>
          </rPr>
          <t xml:space="preserve"> 
</t>
        </r>
        <r>
          <rPr>
            <b/>
            <sz val="9"/>
            <color indexed="81"/>
            <rFont val="Tahoma"/>
            <family val="2"/>
          </rPr>
          <t xml:space="preserve">- Vigencia PAP </t>
        </r>
        <r>
          <rPr>
            <sz val="9"/>
            <color indexed="81"/>
            <rFont val="Tahoma"/>
            <family val="2"/>
          </rPr>
          <t xml:space="preserve">
</t>
        </r>
        <r>
          <rPr>
            <b/>
            <sz val="9"/>
            <color indexed="81"/>
            <rFont val="Tahoma"/>
            <family val="2"/>
          </rPr>
          <t>- Resultado PAP</t>
        </r>
        <r>
          <rPr>
            <sz val="9"/>
            <color indexed="81"/>
            <rFont val="Tahoma"/>
            <family val="2"/>
          </rPr>
          <t xml:space="preserve">, con valor </t>
        </r>
        <r>
          <rPr>
            <b/>
            <sz val="9"/>
            <color indexed="81"/>
            <rFont val="Tahoma"/>
            <family val="2"/>
          </rPr>
          <t>Inadecuado</t>
        </r>
        <r>
          <rPr>
            <sz val="9"/>
            <color indexed="81"/>
            <rFont val="Tahoma"/>
            <family val="2"/>
          </rPr>
          <t xml:space="preserve"> </t>
        </r>
        <r>
          <rPr>
            <b/>
            <sz val="9"/>
            <color indexed="81"/>
            <rFont val="Tahoma"/>
            <family val="2"/>
          </rPr>
          <t xml:space="preserve">
- Realizado en, </t>
        </r>
        <r>
          <rPr>
            <sz val="9"/>
            <color indexed="81"/>
            <rFont val="Tahoma"/>
            <family val="2"/>
          </rPr>
          <t xml:space="preserve">con valor </t>
        </r>
        <r>
          <rPr>
            <b/>
            <sz val="9"/>
            <color indexed="81"/>
            <rFont val="Tahoma"/>
            <family val="2"/>
          </rPr>
          <t>Extrasistema</t>
        </r>
        <r>
          <rPr>
            <sz val="9"/>
            <color indexed="81"/>
            <rFont val="Tahoma"/>
            <family val="2"/>
          </rPr>
          <t xml:space="preserve">
Según grupo de edad a la fecha de corte.
</t>
        </r>
      </text>
    </comment>
    <comment ref="E47" authorId="1" shapeId="0" xr:uid="{00000000-0006-0000-0800-00000E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t>
        </r>
        <r>
          <rPr>
            <b/>
            <sz val="9"/>
            <color indexed="81"/>
            <rFont val="Tahoma"/>
            <family val="2"/>
          </rPr>
          <t>- Fecha examen PAP</t>
        </r>
        <r>
          <rPr>
            <sz val="9"/>
            <color indexed="81"/>
            <rFont val="Tahoma"/>
            <family val="2"/>
          </rPr>
          <t xml:space="preserve"> 
</t>
        </r>
        <r>
          <rPr>
            <b/>
            <sz val="9"/>
            <color indexed="81"/>
            <rFont val="Tahoma"/>
            <family val="2"/>
          </rPr>
          <t>- Vigencia PAP</t>
        </r>
        <r>
          <rPr>
            <sz val="9"/>
            <color indexed="81"/>
            <rFont val="Tahoma"/>
            <family val="2"/>
          </rPr>
          <t xml:space="preserve"> 
</t>
        </r>
        <r>
          <rPr>
            <b/>
            <sz val="9"/>
            <color indexed="81"/>
            <rFont val="Tahoma"/>
            <family val="2"/>
          </rPr>
          <t>- Resultado PAP</t>
        </r>
        <r>
          <rPr>
            <sz val="9"/>
            <color indexed="81"/>
            <rFont val="Tahoma"/>
            <family val="2"/>
          </rPr>
          <t xml:space="preserve">, con valor </t>
        </r>
        <r>
          <rPr>
            <b/>
            <sz val="9"/>
            <color indexed="81"/>
            <rFont val="Tahoma"/>
            <family val="2"/>
          </rPr>
          <t>Atípico</t>
        </r>
        <r>
          <rPr>
            <sz val="9"/>
            <color indexed="81"/>
            <rFont val="Tahoma"/>
            <family val="2"/>
          </rPr>
          <t xml:space="preserve"> </t>
        </r>
        <r>
          <rPr>
            <b/>
            <sz val="9"/>
            <color indexed="81"/>
            <rFont val="Tahoma"/>
            <family val="2"/>
          </rPr>
          <t xml:space="preserve">
- Realizado en, </t>
        </r>
        <r>
          <rPr>
            <sz val="9"/>
            <color indexed="81"/>
            <rFont val="Tahoma"/>
            <family val="2"/>
          </rPr>
          <t>con valor</t>
        </r>
        <r>
          <rPr>
            <b/>
            <sz val="9"/>
            <color indexed="81"/>
            <rFont val="Tahoma"/>
            <family val="2"/>
          </rPr>
          <t xml:space="preserve"> Extrasistema</t>
        </r>
        <r>
          <rPr>
            <sz val="9"/>
            <color indexed="81"/>
            <rFont val="Tahoma"/>
            <family val="2"/>
          </rPr>
          <t xml:space="preserve">
Según grupo de edad a la fecha de corte.</t>
        </r>
      </text>
    </comment>
    <comment ref="F47" authorId="1" shapeId="0" xr:uid="{00000000-0006-0000-0800-00000F000000}">
      <text>
        <r>
          <rPr>
            <sz val="9"/>
            <color indexed="81"/>
            <rFont val="Tahoma"/>
            <family val="2"/>
          </rPr>
          <t>Este dato aparecerá  luego de que en la atención  registrada en</t>
        </r>
        <r>
          <rPr>
            <b/>
            <sz val="9"/>
            <color indexed="81"/>
            <rFont val="Tahoma"/>
            <family val="2"/>
          </rPr>
          <t xml:space="preserve"> módulo Box, Pacientes Citados </t>
        </r>
        <r>
          <rPr>
            <sz val="9"/>
            <color indexed="81"/>
            <rFont val="Tahoma"/>
            <family val="2"/>
          </rPr>
          <t xml:space="preserve">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 </t>
        </r>
        <r>
          <rPr>
            <b/>
            <sz val="9"/>
            <color indexed="81"/>
            <rFont val="Tahoma"/>
            <family val="2"/>
          </rPr>
          <t>Fecha examen PAP</t>
        </r>
        <r>
          <rPr>
            <sz val="9"/>
            <color indexed="81"/>
            <rFont val="Tahoma"/>
            <family val="2"/>
          </rPr>
          <t xml:space="preserve"> 
- </t>
        </r>
        <r>
          <rPr>
            <b/>
            <sz val="9"/>
            <color indexed="81"/>
            <rFont val="Tahoma"/>
            <family val="2"/>
          </rPr>
          <t>Vigencia PAP</t>
        </r>
        <r>
          <rPr>
            <sz val="9"/>
            <color indexed="81"/>
            <rFont val="Tahoma"/>
            <family val="2"/>
          </rPr>
          <t xml:space="preserve"> 
- </t>
        </r>
        <r>
          <rPr>
            <b/>
            <sz val="9"/>
            <color indexed="81"/>
            <rFont val="Tahoma"/>
            <family val="2"/>
          </rPr>
          <t>Resultado PAP</t>
        </r>
        <r>
          <rPr>
            <sz val="9"/>
            <color indexed="81"/>
            <rFont val="Tahoma"/>
            <family val="2"/>
          </rPr>
          <t xml:space="preserve">, con valor </t>
        </r>
        <r>
          <rPr>
            <b/>
            <sz val="9"/>
            <color indexed="81"/>
            <rFont val="Tahoma"/>
            <family val="2"/>
          </rPr>
          <t>Herpes Virus Papiloma (HPV) 
- Realizado en</t>
        </r>
        <r>
          <rPr>
            <sz val="9"/>
            <color indexed="81"/>
            <rFont val="Tahoma"/>
            <family val="2"/>
          </rPr>
          <t xml:space="preserve">, con valor </t>
        </r>
        <r>
          <rPr>
            <b/>
            <sz val="9"/>
            <color indexed="81"/>
            <rFont val="Tahoma"/>
            <family val="2"/>
          </rPr>
          <t>Extrasistema</t>
        </r>
        <r>
          <rPr>
            <sz val="9"/>
            <color indexed="81"/>
            <rFont val="Tahoma"/>
            <family val="2"/>
          </rPr>
          <t xml:space="preserve">
Según grupo de edad a la fecha de corte.</t>
        </r>
      </text>
    </comment>
    <comment ref="G47" authorId="1" shapeId="0" xr:uid="{00000000-0006-0000-0800-000010000000}">
      <text>
        <r>
          <rPr>
            <sz val="9"/>
            <color indexed="81"/>
            <rFont val="Tahoma"/>
            <family val="2"/>
          </rPr>
          <t>Este dato aparecerá  luego de que en la atención  registrada en</t>
        </r>
        <r>
          <rPr>
            <b/>
            <sz val="9"/>
            <color indexed="81"/>
            <rFont val="Tahoma"/>
            <family val="2"/>
          </rPr>
          <t xml:space="preserve"> 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t>
        </r>
        <r>
          <rPr>
            <b/>
            <sz val="9"/>
            <color indexed="81"/>
            <rFont val="Tahoma"/>
            <family val="2"/>
          </rPr>
          <t>- Fecha examen PAP</t>
        </r>
        <r>
          <rPr>
            <sz val="9"/>
            <color indexed="81"/>
            <rFont val="Tahoma"/>
            <family val="2"/>
          </rPr>
          <t xml:space="preserve"> 
</t>
        </r>
        <r>
          <rPr>
            <b/>
            <sz val="9"/>
            <color indexed="81"/>
            <rFont val="Tahoma"/>
            <family val="2"/>
          </rPr>
          <t>- Vigencia PAP</t>
        </r>
        <r>
          <rPr>
            <sz val="9"/>
            <color indexed="81"/>
            <rFont val="Tahoma"/>
            <family val="2"/>
          </rPr>
          <t xml:space="preserve"> 
</t>
        </r>
        <r>
          <rPr>
            <b/>
            <sz val="9"/>
            <color indexed="81"/>
            <rFont val="Tahoma"/>
            <family val="2"/>
          </rPr>
          <t>- Resultado PAP</t>
        </r>
        <r>
          <rPr>
            <sz val="9"/>
            <color indexed="81"/>
            <rFont val="Tahoma"/>
            <family val="2"/>
          </rPr>
          <t xml:space="preserve">, con valor </t>
        </r>
        <r>
          <rPr>
            <b/>
            <sz val="9"/>
            <color indexed="81"/>
            <rFont val="Tahoma"/>
            <family val="2"/>
          </rPr>
          <t>Herpes Virus Papiloma (HPV)</t>
        </r>
        <r>
          <rPr>
            <sz val="9"/>
            <color indexed="81"/>
            <rFont val="Tahoma"/>
            <family val="2"/>
          </rPr>
          <t xml:space="preserve"> 
- </t>
        </r>
        <r>
          <rPr>
            <b/>
            <sz val="9"/>
            <color indexed="81"/>
            <rFont val="Tahoma"/>
            <family val="2"/>
          </rPr>
          <t>Código Diagnóstico</t>
        </r>
        <r>
          <rPr>
            <sz val="9"/>
            <color indexed="81"/>
            <rFont val="Tahoma"/>
            <family val="2"/>
          </rPr>
          <t xml:space="preserve"> con valor: </t>
        </r>
        <r>
          <rPr>
            <b/>
            <sz val="9"/>
            <color indexed="81"/>
            <rFont val="Tahoma"/>
            <family val="2"/>
          </rPr>
          <t xml:space="preserve">A probable lesión Intraepitelial de Bajo Grado (NIE I) 
- Realizado en, </t>
        </r>
        <r>
          <rPr>
            <sz val="9"/>
            <color indexed="81"/>
            <rFont val="Tahoma"/>
            <family val="2"/>
          </rPr>
          <t xml:space="preserve">con valor </t>
        </r>
        <r>
          <rPr>
            <b/>
            <sz val="9"/>
            <color indexed="81"/>
            <rFont val="Tahoma"/>
            <family val="2"/>
          </rPr>
          <t>Extrasistema</t>
        </r>
        <r>
          <rPr>
            <sz val="9"/>
            <color indexed="81"/>
            <rFont val="Tahoma"/>
            <family val="2"/>
          </rPr>
          <t xml:space="preserve">
Según grupo de edad a la fecha de corte.</t>
        </r>
      </text>
    </comment>
    <comment ref="H47" authorId="1" shapeId="0" xr:uid="{00000000-0006-0000-0800-000011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 </t>
        </r>
        <r>
          <rPr>
            <b/>
            <sz val="9"/>
            <color indexed="81"/>
            <rFont val="Tahoma"/>
            <family val="2"/>
          </rPr>
          <t>Fecha examen PAP</t>
        </r>
        <r>
          <rPr>
            <sz val="9"/>
            <color indexed="81"/>
            <rFont val="Tahoma"/>
            <family val="2"/>
          </rPr>
          <t xml:space="preserve"> 
- </t>
        </r>
        <r>
          <rPr>
            <b/>
            <sz val="9"/>
            <color indexed="81"/>
            <rFont val="Tahoma"/>
            <family val="2"/>
          </rPr>
          <t>Vigencia PAP</t>
        </r>
        <r>
          <rPr>
            <sz val="9"/>
            <color indexed="81"/>
            <rFont val="Tahoma"/>
            <family val="2"/>
          </rPr>
          <t xml:space="preserve"> 
- Resultado PAP, con valor </t>
        </r>
        <r>
          <rPr>
            <b/>
            <sz val="9"/>
            <color indexed="81"/>
            <rFont val="Tahoma"/>
            <family val="2"/>
          </rPr>
          <t>Herpes Virus Papiloma (HPV)</t>
        </r>
        <r>
          <rPr>
            <sz val="9"/>
            <color indexed="81"/>
            <rFont val="Tahoma"/>
            <family val="2"/>
          </rPr>
          <t xml:space="preserve"> 
-</t>
        </r>
        <r>
          <rPr>
            <b/>
            <sz val="9"/>
            <color indexed="81"/>
            <rFont val="Tahoma"/>
            <family val="2"/>
          </rPr>
          <t xml:space="preserve"> Código Diagnóstico</t>
        </r>
        <r>
          <rPr>
            <sz val="9"/>
            <color indexed="81"/>
            <rFont val="Tahoma"/>
            <family val="2"/>
          </rPr>
          <t xml:space="preserve"> con valor: </t>
        </r>
        <r>
          <rPr>
            <b/>
            <sz val="9"/>
            <color indexed="81"/>
            <rFont val="Tahoma"/>
            <family val="2"/>
          </rPr>
          <t>B probable lesión Intraepitelial de Alto Grado (NIE II)</t>
        </r>
        <r>
          <rPr>
            <sz val="9"/>
            <color indexed="81"/>
            <rFont val="Tahoma"/>
            <family val="2"/>
          </rPr>
          <t xml:space="preserve"> 
</t>
        </r>
        <r>
          <rPr>
            <b/>
            <sz val="9"/>
            <color indexed="81"/>
            <rFont val="Tahoma"/>
            <family val="2"/>
          </rPr>
          <t xml:space="preserve">- Realizado en, </t>
        </r>
        <r>
          <rPr>
            <sz val="9"/>
            <color indexed="81"/>
            <rFont val="Tahoma"/>
            <family val="2"/>
          </rPr>
          <t xml:space="preserve">con valor </t>
        </r>
        <r>
          <rPr>
            <b/>
            <sz val="9"/>
            <color indexed="81"/>
            <rFont val="Tahoma"/>
            <family val="2"/>
          </rPr>
          <t>Extrasistema</t>
        </r>
        <r>
          <rPr>
            <sz val="9"/>
            <color indexed="81"/>
            <rFont val="Tahoma"/>
            <family val="2"/>
          </rPr>
          <t xml:space="preserve">
Según grupo de edad a la fecha de corte.
</t>
        </r>
      </text>
    </comment>
    <comment ref="I47" authorId="1" shapeId="0" xr:uid="{00000000-0006-0000-0800-000012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 </t>
        </r>
        <r>
          <rPr>
            <b/>
            <sz val="9"/>
            <color indexed="81"/>
            <rFont val="Tahoma"/>
            <family val="2"/>
          </rPr>
          <t>Fecha examen PAP</t>
        </r>
        <r>
          <rPr>
            <sz val="9"/>
            <color indexed="81"/>
            <rFont val="Tahoma"/>
            <family val="2"/>
          </rPr>
          <t xml:space="preserve"> 
- </t>
        </r>
        <r>
          <rPr>
            <b/>
            <sz val="9"/>
            <color indexed="81"/>
            <rFont val="Tahoma"/>
            <family val="2"/>
          </rPr>
          <t>Vigencia PAP</t>
        </r>
        <r>
          <rPr>
            <sz val="9"/>
            <color indexed="81"/>
            <rFont val="Tahoma"/>
            <family val="2"/>
          </rPr>
          <t xml:space="preserve"> 
- </t>
        </r>
        <r>
          <rPr>
            <b/>
            <sz val="9"/>
            <color indexed="81"/>
            <rFont val="Tahoma"/>
            <family val="2"/>
          </rPr>
          <t>Resultado PAP</t>
        </r>
        <r>
          <rPr>
            <sz val="9"/>
            <color indexed="81"/>
            <rFont val="Tahoma"/>
            <family val="2"/>
          </rPr>
          <t xml:space="preserve">, con valor </t>
        </r>
        <r>
          <rPr>
            <b/>
            <sz val="9"/>
            <color indexed="81"/>
            <rFont val="Tahoma"/>
            <family val="2"/>
          </rPr>
          <t>Herpes Virus Papiloma (HPV)</t>
        </r>
        <r>
          <rPr>
            <sz val="9"/>
            <color indexed="81"/>
            <rFont val="Tahoma"/>
            <family val="2"/>
          </rPr>
          <t xml:space="preserve"> 
- </t>
        </r>
        <r>
          <rPr>
            <b/>
            <sz val="9"/>
            <color indexed="81"/>
            <rFont val="Tahoma"/>
            <family val="2"/>
          </rPr>
          <t>Código Diagnóstico</t>
        </r>
        <r>
          <rPr>
            <sz val="9"/>
            <color indexed="81"/>
            <rFont val="Tahoma"/>
            <family val="2"/>
          </rPr>
          <t xml:space="preserve"> con valor: </t>
        </r>
        <r>
          <rPr>
            <b/>
            <sz val="9"/>
            <color indexed="81"/>
            <rFont val="Tahoma"/>
            <family val="2"/>
          </rPr>
          <t>C probable lesión Intraepitelial de Alto Grado (NIE III o Ca. In Situ)</t>
        </r>
        <r>
          <rPr>
            <sz val="9"/>
            <color indexed="81"/>
            <rFont val="Tahoma"/>
            <family val="2"/>
          </rPr>
          <t xml:space="preserve"> </t>
        </r>
        <r>
          <rPr>
            <b/>
            <sz val="9"/>
            <color indexed="81"/>
            <rFont val="Tahoma"/>
            <family val="2"/>
          </rPr>
          <t xml:space="preserve">
- Realizado en</t>
        </r>
        <r>
          <rPr>
            <sz val="9"/>
            <color indexed="81"/>
            <rFont val="Tahoma"/>
            <family val="2"/>
          </rPr>
          <t>, con valor</t>
        </r>
        <r>
          <rPr>
            <b/>
            <sz val="9"/>
            <color indexed="81"/>
            <rFont val="Tahoma"/>
            <family val="2"/>
          </rPr>
          <t xml:space="preserve"> Extrasistema</t>
        </r>
        <r>
          <rPr>
            <sz val="9"/>
            <color indexed="81"/>
            <rFont val="Tahoma"/>
            <family val="2"/>
          </rPr>
          <t xml:space="preserve">
Según grupo de edad a la fecha de corte.
</t>
        </r>
      </text>
    </comment>
    <comment ref="J47" authorId="1" shapeId="0" xr:uid="{00000000-0006-0000-0800-000013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 </t>
        </r>
        <r>
          <rPr>
            <b/>
            <sz val="9"/>
            <color indexed="81"/>
            <rFont val="Tahoma"/>
            <family val="2"/>
          </rPr>
          <t>Fecha examen PAP</t>
        </r>
        <r>
          <rPr>
            <sz val="9"/>
            <color indexed="81"/>
            <rFont val="Tahoma"/>
            <family val="2"/>
          </rPr>
          <t xml:space="preserve"> 
- </t>
        </r>
        <r>
          <rPr>
            <b/>
            <sz val="9"/>
            <color indexed="81"/>
            <rFont val="Tahoma"/>
            <family val="2"/>
          </rPr>
          <t>Vigencia PAP</t>
        </r>
        <r>
          <rPr>
            <sz val="9"/>
            <color indexed="81"/>
            <rFont val="Tahoma"/>
            <family val="2"/>
          </rPr>
          <t xml:space="preserve"> 
- </t>
        </r>
        <r>
          <rPr>
            <b/>
            <sz val="9"/>
            <color indexed="81"/>
            <rFont val="Tahoma"/>
            <family val="2"/>
          </rPr>
          <t>Resultado PAP</t>
        </r>
        <r>
          <rPr>
            <sz val="9"/>
            <color indexed="81"/>
            <rFont val="Tahoma"/>
            <family val="2"/>
          </rPr>
          <t xml:space="preserve">, con valor </t>
        </r>
        <r>
          <rPr>
            <b/>
            <sz val="9"/>
            <color indexed="81"/>
            <rFont val="Tahoma"/>
            <family val="2"/>
          </rPr>
          <t>Herpes Virus Papiloma (HPV)</t>
        </r>
        <r>
          <rPr>
            <sz val="9"/>
            <color indexed="81"/>
            <rFont val="Tahoma"/>
            <family val="2"/>
          </rPr>
          <t xml:space="preserve"> 
- </t>
        </r>
        <r>
          <rPr>
            <b/>
            <sz val="9"/>
            <color indexed="81"/>
            <rFont val="Tahoma"/>
            <family val="2"/>
          </rPr>
          <t>Tipo de Cancer</t>
        </r>
        <r>
          <rPr>
            <sz val="9"/>
            <color indexed="81"/>
            <rFont val="Tahoma"/>
            <family val="2"/>
          </rPr>
          <t xml:space="preserve">, con valor </t>
        </r>
        <r>
          <rPr>
            <b/>
            <sz val="9"/>
            <color indexed="81"/>
            <rFont val="Tahoma"/>
            <family val="2"/>
          </rPr>
          <t xml:space="preserve"> Ca. Inv. (Epidermoide) 
- Realizado en, </t>
        </r>
        <r>
          <rPr>
            <sz val="9"/>
            <color indexed="81"/>
            <rFont val="Tahoma"/>
            <family val="2"/>
          </rPr>
          <t>con valor</t>
        </r>
        <r>
          <rPr>
            <b/>
            <sz val="9"/>
            <color indexed="81"/>
            <rFont val="Tahoma"/>
            <family val="2"/>
          </rPr>
          <t xml:space="preserve"> Extrasistema</t>
        </r>
        <r>
          <rPr>
            <sz val="9"/>
            <color indexed="81"/>
            <rFont val="Tahoma"/>
            <family val="2"/>
          </rPr>
          <t xml:space="preserve">
Según grupo de edad a la fecha de corte.</t>
        </r>
      </text>
    </comment>
    <comment ref="K47" authorId="1" shapeId="0" xr:uid="{00000000-0006-0000-0800-000014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 </t>
        </r>
        <r>
          <rPr>
            <b/>
            <sz val="9"/>
            <color indexed="81"/>
            <rFont val="Tahoma"/>
            <family val="2"/>
          </rPr>
          <t>Fecha examen PAP</t>
        </r>
        <r>
          <rPr>
            <sz val="9"/>
            <color indexed="81"/>
            <rFont val="Tahoma"/>
            <family val="2"/>
          </rPr>
          <t xml:space="preserve"> 
- </t>
        </r>
        <r>
          <rPr>
            <b/>
            <sz val="9"/>
            <color indexed="81"/>
            <rFont val="Tahoma"/>
            <family val="2"/>
          </rPr>
          <t>Vigencia PAP</t>
        </r>
        <r>
          <rPr>
            <sz val="9"/>
            <color indexed="81"/>
            <rFont val="Tahoma"/>
            <family val="2"/>
          </rPr>
          <t xml:space="preserve"> 
- </t>
        </r>
        <r>
          <rPr>
            <b/>
            <sz val="9"/>
            <color indexed="81"/>
            <rFont val="Tahoma"/>
            <family val="2"/>
          </rPr>
          <t>Resultado PAP</t>
        </r>
        <r>
          <rPr>
            <sz val="9"/>
            <color indexed="81"/>
            <rFont val="Tahoma"/>
            <family val="2"/>
          </rPr>
          <t xml:space="preserve">, con valor </t>
        </r>
        <r>
          <rPr>
            <b/>
            <sz val="9"/>
            <color indexed="81"/>
            <rFont val="Tahoma"/>
            <family val="2"/>
          </rPr>
          <t>Herpes Virus Papiloma (HPV)</t>
        </r>
        <r>
          <rPr>
            <sz val="9"/>
            <color indexed="81"/>
            <rFont val="Tahoma"/>
            <family val="2"/>
          </rPr>
          <t xml:space="preserve"> 
- </t>
        </r>
        <r>
          <rPr>
            <b/>
            <sz val="9"/>
            <color indexed="81"/>
            <rFont val="Tahoma"/>
            <family val="2"/>
          </rPr>
          <t>Tipo de Cancer</t>
        </r>
        <r>
          <rPr>
            <sz val="9"/>
            <color indexed="81"/>
            <rFont val="Tahoma"/>
            <family val="2"/>
          </rPr>
          <t xml:space="preserve">, con valor  </t>
        </r>
        <r>
          <rPr>
            <b/>
            <sz val="9"/>
            <color indexed="81"/>
            <rFont val="Tahoma"/>
            <family val="2"/>
          </rPr>
          <t xml:space="preserve">Ca. Inv. (Adenocarcinoma) 
- Realizado en, </t>
        </r>
        <r>
          <rPr>
            <sz val="9"/>
            <color indexed="81"/>
            <rFont val="Tahoma"/>
            <family val="2"/>
          </rPr>
          <t>con valor</t>
        </r>
        <r>
          <rPr>
            <b/>
            <sz val="9"/>
            <color indexed="81"/>
            <rFont val="Tahoma"/>
            <family val="2"/>
          </rPr>
          <t xml:space="preserve"> Extrasistema</t>
        </r>
        <r>
          <rPr>
            <sz val="9"/>
            <color indexed="81"/>
            <rFont val="Tahoma"/>
            <family val="2"/>
          </rPr>
          <t xml:space="preserve">
Según grupo de edad a la fecha de corte.
</t>
        </r>
      </text>
    </comment>
    <comment ref="B64" authorId="2" shapeId="0" xr:uid="{00000000-0006-0000-0800-000015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t>
        </r>
        <r>
          <rPr>
            <b/>
            <sz val="9"/>
            <color indexed="81"/>
            <rFont val="Tahoma"/>
            <family val="2"/>
          </rPr>
          <t xml:space="preserve">- Vigencia Mamografia </t>
        </r>
        <r>
          <rPr>
            <sz val="9"/>
            <color indexed="81"/>
            <rFont val="Tahoma"/>
            <family val="2"/>
          </rPr>
          <t xml:space="preserve">y </t>
        </r>
        <r>
          <rPr>
            <b/>
            <sz val="9"/>
            <color indexed="81"/>
            <rFont val="Tahoma"/>
            <family val="2"/>
          </rPr>
          <t>Fecha de Toma de Mamografía</t>
        </r>
        <r>
          <rPr>
            <sz val="9"/>
            <color indexed="81"/>
            <rFont val="Tahoma"/>
            <family val="2"/>
          </rPr>
          <t xml:space="preserve">
Nota: Si la fecha de Vigencia de la toma de Mamografía es Menor o igual a 3 años, se contabilizará.
Cada casilla se contabilizará de acuerdo a edad.
</t>
        </r>
      </text>
    </comment>
    <comment ref="B77" authorId="2" shapeId="0" xr:uid="{00000000-0006-0000-0800-000016000000}">
      <text>
        <r>
          <rPr>
            <sz val="9"/>
            <color indexed="81"/>
            <rFont val="Tahoma"/>
            <family val="2"/>
          </rPr>
          <t xml:space="preserve">Este dato aparecerá  luego de que en la atención  registrada en </t>
        </r>
        <r>
          <rPr>
            <b/>
            <sz val="9"/>
            <color indexed="81"/>
            <rFont val="Tahoma"/>
            <family val="2"/>
          </rPr>
          <t>módulo Box, Pacientes Citados</t>
        </r>
        <r>
          <rPr>
            <sz val="9"/>
            <color indexed="81"/>
            <rFont val="Tahoma"/>
            <family val="2"/>
          </rPr>
          <t xml:space="preserve"> o desde </t>
        </r>
        <r>
          <rPr>
            <b/>
            <sz val="9"/>
            <color indexed="81"/>
            <rFont val="Tahoma"/>
            <family val="2"/>
          </rPr>
          <t>Agregar documentos a una atención</t>
        </r>
        <r>
          <rPr>
            <sz val="9"/>
            <color indexed="81"/>
            <rFont val="Tahoma"/>
            <family val="2"/>
          </rPr>
          <t xml:space="preserve">, el profesional registre lo siguiente:
En el </t>
        </r>
        <r>
          <rPr>
            <b/>
            <sz val="9"/>
            <color indexed="81"/>
            <rFont val="Tahoma"/>
            <family val="2"/>
          </rPr>
          <t>Formulario Seguimiento Examen PAP/MAMAS</t>
        </r>
        <r>
          <rPr>
            <sz val="9"/>
            <color indexed="81"/>
            <rFont val="Tahoma"/>
            <family val="2"/>
          </rPr>
          <t xml:space="preserve">:
- </t>
        </r>
        <r>
          <rPr>
            <b/>
            <sz val="9"/>
            <color indexed="81"/>
            <rFont val="Tahoma"/>
            <family val="2"/>
          </rPr>
          <t xml:space="preserve">Vigencia Mamas </t>
        </r>
        <r>
          <rPr>
            <sz val="9"/>
            <color indexed="81"/>
            <rFont val="Tahoma"/>
            <family val="2"/>
          </rPr>
          <t xml:space="preserve">y </t>
        </r>
        <r>
          <rPr>
            <b/>
            <sz val="9"/>
            <color indexed="81"/>
            <rFont val="Tahoma"/>
            <family val="2"/>
          </rPr>
          <t>Fecha Examen Mamas.</t>
        </r>
        <r>
          <rPr>
            <sz val="9"/>
            <color indexed="81"/>
            <rFont val="Tahoma"/>
            <family val="2"/>
          </rPr>
          <t xml:space="preserve">
Nota: Si la vigencia del examen de mamas es Menor o igual a 3 años, se contabilizará.
Cada casilla se contabilizará de acuerdo a edad. 
</t>
        </r>
      </text>
    </comment>
    <comment ref="B90" authorId="3" shapeId="0" xr:uid="{00000000-0006-0000-0800-000017000000}">
      <text>
        <r>
          <rPr>
            <b/>
            <sz val="9"/>
            <color indexed="81"/>
            <rFont val="Tahoma"/>
            <family val="2"/>
          </rPr>
          <t xml:space="preserve">Este dato aparecerá  luego de que en la atención  registrada en módulo Box, Pacientes Citados o desde Agregar documentos a una atención, el profesional registre lo siguiente:
</t>
        </r>
        <r>
          <rPr>
            <sz val="9"/>
            <color indexed="81"/>
            <rFont val="Tahoma"/>
            <family val="2"/>
          </rPr>
          <t xml:space="preserve">En el </t>
        </r>
        <r>
          <rPr>
            <b/>
            <sz val="9"/>
            <color indexed="81"/>
            <rFont val="Tahoma"/>
            <family val="2"/>
          </rPr>
          <t>Formulario Control Ginecologico o  Formulario Seguimiento Examen PAP/MAMAS</t>
        </r>
        <r>
          <rPr>
            <sz val="9"/>
            <color indexed="81"/>
            <rFont val="Tahoma"/>
            <family val="2"/>
          </rPr>
          <t>, ingresar:</t>
        </r>
        <r>
          <rPr>
            <b/>
            <sz val="9"/>
            <color indexed="81"/>
            <rFont val="Tahoma"/>
            <family val="2"/>
          </rPr>
          <t xml:space="preserve">
</t>
        </r>
        <r>
          <rPr>
            <sz val="9"/>
            <color indexed="81"/>
            <rFont val="Tahoma"/>
            <family val="2"/>
          </rPr>
          <t xml:space="preserve">
- Fecha Examen VPH 
- Vigencia VPH 
- Resultado VPH</t>
        </r>
        <r>
          <rPr>
            <b/>
            <sz val="9"/>
            <color indexed="81"/>
            <rFont val="Tahoma"/>
            <family val="2"/>
          </rPr>
          <t xml:space="preserve">
y 
- </t>
        </r>
        <r>
          <rPr>
            <sz val="9"/>
            <color indexed="81"/>
            <rFont val="Tahoma"/>
            <family val="2"/>
          </rPr>
          <t>En modulo de admision el campo sexo:</t>
        </r>
        <r>
          <rPr>
            <b/>
            <sz val="9"/>
            <color indexed="81"/>
            <rFont val="Tahoma"/>
            <family val="2"/>
          </rPr>
          <t xml:space="preserve"> Mujer
Según grupo de edad a la fecha de corte
</t>
        </r>
      </text>
    </comment>
    <comment ref="C90" authorId="3" shapeId="0" xr:uid="{00000000-0006-0000-0800-000018000000}">
      <text>
        <r>
          <rPr>
            <sz val="9"/>
            <color indexed="81"/>
            <rFont val="Tahoma"/>
            <family val="2"/>
          </rPr>
          <t xml:space="preserve">Este dato aparecerá  luego de que en la atención  registrada en módulo Box, Pacientes Citados o desde Agregar documentos a una atención, el profesional registre lo siguiente:
</t>
        </r>
        <r>
          <rPr>
            <b/>
            <sz val="9"/>
            <color indexed="81"/>
            <rFont val="Tahoma"/>
            <family val="2"/>
          </rPr>
          <t xml:space="preserve">
</t>
        </r>
        <r>
          <rPr>
            <sz val="9"/>
            <color indexed="81"/>
            <rFont val="Tahoma"/>
            <family val="2"/>
          </rPr>
          <t>En el</t>
        </r>
        <r>
          <rPr>
            <b/>
            <sz val="9"/>
            <color indexed="81"/>
            <rFont val="Tahoma"/>
            <family val="2"/>
          </rPr>
          <t xml:space="preserve"> Formulario Control Ginecologico o  Formulario Seguimiento Examen PAP/MAMAS,</t>
        </r>
        <r>
          <rPr>
            <sz val="9"/>
            <color indexed="81"/>
            <rFont val="Tahoma"/>
            <family val="2"/>
          </rPr>
          <t xml:space="preserve"> ingresar:</t>
        </r>
        <r>
          <rPr>
            <b/>
            <sz val="9"/>
            <color indexed="81"/>
            <rFont val="Tahoma"/>
            <family val="2"/>
          </rPr>
          <t xml:space="preserve">
- Fecha Examen VPH 
- Vigencia VPH 
- Resultado VPH
y 
- </t>
        </r>
        <r>
          <rPr>
            <sz val="9"/>
            <color indexed="81"/>
            <rFont val="Tahoma"/>
            <family val="2"/>
          </rPr>
          <t xml:space="preserve">En modulo de admision el campo sexo: </t>
        </r>
        <r>
          <rPr>
            <b/>
            <sz val="9"/>
            <color indexed="81"/>
            <rFont val="Tahoma"/>
            <family val="2"/>
          </rPr>
          <t>Hombre
Según grupo de edad a la fecha de corte.</t>
        </r>
      </text>
    </comment>
    <comment ref="B101" authorId="3" shapeId="0" xr:uid="{00000000-0006-0000-0800-000019000000}">
      <text>
        <r>
          <rPr>
            <sz val="9"/>
            <color indexed="81"/>
            <rFont val="Tahoma"/>
            <family val="2"/>
          </rPr>
          <t>Este dato aparecerá  luego de que en la atención  registrada en módulo Box, Pacientes Citados o desde Agregar documentos a una atención, el profesional registre lo siguiente</t>
        </r>
        <r>
          <rPr>
            <b/>
            <sz val="9"/>
            <color indexed="81"/>
            <rFont val="Tahoma"/>
            <family val="2"/>
          </rPr>
          <t xml:space="preserve">:
</t>
        </r>
        <r>
          <rPr>
            <sz val="9"/>
            <color indexed="81"/>
            <rFont val="Tahoma"/>
            <family val="2"/>
          </rPr>
          <t xml:space="preserve">En el </t>
        </r>
        <r>
          <rPr>
            <b/>
            <sz val="9"/>
            <color indexed="81"/>
            <rFont val="Tahoma"/>
            <family val="2"/>
          </rPr>
          <t>Formulario Control Ginecologico o  Formulario Seguimiento Examen PAP/MAMAS,</t>
        </r>
        <r>
          <rPr>
            <sz val="9"/>
            <color indexed="81"/>
            <rFont val="Tahoma"/>
            <family val="2"/>
          </rPr>
          <t xml:space="preserve"> ingresar:</t>
        </r>
        <r>
          <rPr>
            <b/>
            <sz val="9"/>
            <color indexed="81"/>
            <rFont val="Tahoma"/>
            <family val="2"/>
          </rPr>
          <t xml:space="preserve">
- Fecha Examen VPH 
- Vigencia VPH 
- Resultado VPH
- Realizado en, con valor Intrasistema
Según grupo de edad a la fecha de corte.</t>
        </r>
      </text>
    </comment>
    <comment ref="C101" authorId="3" shapeId="0" xr:uid="{00000000-0006-0000-0800-00001A000000}">
      <text>
        <r>
          <rPr>
            <sz val="9"/>
            <color indexed="81"/>
            <rFont val="Tahoma"/>
            <family val="2"/>
          </rPr>
          <t>Este dato aparecerá  luego de que en la atención  registrada en módulo Box, Pacientes Citados o desde Agregar documentos a una atención, el profesional registre lo siguiente</t>
        </r>
        <r>
          <rPr>
            <b/>
            <sz val="9"/>
            <color indexed="81"/>
            <rFont val="Tahoma"/>
            <family val="2"/>
          </rPr>
          <t xml:space="preserve">:
</t>
        </r>
        <r>
          <rPr>
            <sz val="9"/>
            <color indexed="81"/>
            <rFont val="Tahoma"/>
            <family val="2"/>
          </rPr>
          <t xml:space="preserve">En el </t>
        </r>
        <r>
          <rPr>
            <b/>
            <sz val="9"/>
            <color indexed="81"/>
            <rFont val="Tahoma"/>
            <family val="2"/>
          </rPr>
          <t>Formulario Control Ginecologico o  Formulario Seguimiento Examen PAP/MAMAS,</t>
        </r>
        <r>
          <rPr>
            <sz val="9"/>
            <color indexed="81"/>
            <rFont val="Tahoma"/>
            <family val="2"/>
          </rPr>
          <t xml:space="preserve"> ingresar:</t>
        </r>
        <r>
          <rPr>
            <b/>
            <sz val="9"/>
            <color indexed="81"/>
            <rFont val="Tahoma"/>
            <family val="2"/>
          </rPr>
          <t xml:space="preserve">
- Fecha Examen VPH 
- Resultado VPH, con valor: VPH (-)
- Realizado en, con valor Intrasistema
Según grupo de edad a la fecha de corte.</t>
        </r>
      </text>
    </comment>
    <comment ref="G101" authorId="3" shapeId="0" xr:uid="{00000000-0006-0000-0800-00001B000000}">
      <text>
        <r>
          <rPr>
            <sz val="9"/>
            <color indexed="81"/>
            <rFont val="Tahoma"/>
            <family val="2"/>
          </rPr>
          <t>Este dato aparecerá  luego de que en la atención  registrada en módulo Box, Pacientes Citados o desde Agregar documentos a una atención, el profesional registre lo siguiente:</t>
        </r>
        <r>
          <rPr>
            <b/>
            <sz val="9"/>
            <color indexed="81"/>
            <rFont val="Tahoma"/>
            <family val="2"/>
          </rPr>
          <t xml:space="preserve">
</t>
        </r>
        <r>
          <rPr>
            <sz val="9"/>
            <color indexed="81"/>
            <rFont val="Tahoma"/>
            <family val="2"/>
          </rPr>
          <t xml:space="preserve">En el </t>
        </r>
        <r>
          <rPr>
            <b/>
            <sz val="9"/>
            <color indexed="81"/>
            <rFont val="Tahoma"/>
            <family val="2"/>
          </rPr>
          <t>Formulario Control Ginecologico o  Formulario Seguimiento Examen PAP/MAMAS</t>
        </r>
        <r>
          <rPr>
            <sz val="9"/>
            <color indexed="81"/>
            <rFont val="Tahoma"/>
            <family val="2"/>
          </rPr>
          <t>, ingresar:</t>
        </r>
        <r>
          <rPr>
            <b/>
            <sz val="9"/>
            <color indexed="81"/>
            <rFont val="Tahoma"/>
            <family val="2"/>
          </rPr>
          <t xml:space="preserve">
- Fecha Examen VPH 
- Resultado VPH
- Realizado en, con valor Intrasistema
y 
-</t>
        </r>
        <r>
          <rPr>
            <sz val="9"/>
            <color indexed="81"/>
            <rFont val="Tahoma"/>
            <family val="2"/>
          </rPr>
          <t xml:space="preserve"> En modulo de admision el campo sexo:</t>
        </r>
        <r>
          <rPr>
            <b/>
            <sz val="9"/>
            <color indexed="81"/>
            <rFont val="Tahoma"/>
            <family val="2"/>
          </rPr>
          <t xml:space="preserve"> Hombre
Según grupo de edad a la fecha de corte.</t>
        </r>
      </text>
    </comment>
    <comment ref="D102" authorId="3" shapeId="0" xr:uid="{00000000-0006-0000-0800-00001C000000}">
      <text>
        <r>
          <rPr>
            <sz val="9"/>
            <color indexed="81"/>
            <rFont val="Tahoma"/>
            <family val="2"/>
          </rPr>
          <t>Este dato aparecerá  luego de que en la atención  registrada en módulo Box, Pacientes Citados o desde Agregar documentos a una atención, el profesional registre lo siguiente</t>
        </r>
        <r>
          <rPr>
            <b/>
            <sz val="9"/>
            <color indexed="81"/>
            <rFont val="Tahoma"/>
            <family val="2"/>
          </rPr>
          <t xml:space="preserve">:
</t>
        </r>
        <r>
          <rPr>
            <sz val="9"/>
            <color indexed="81"/>
            <rFont val="Tahoma"/>
            <family val="2"/>
          </rPr>
          <t>En el</t>
        </r>
        <r>
          <rPr>
            <b/>
            <sz val="9"/>
            <color indexed="81"/>
            <rFont val="Tahoma"/>
            <family val="2"/>
          </rPr>
          <t xml:space="preserve"> Formulario Control Ginecologico o  Formulario Seguimiento Examen PAP/MAMAS, </t>
        </r>
        <r>
          <rPr>
            <sz val="9"/>
            <color indexed="81"/>
            <rFont val="Tahoma"/>
            <family val="2"/>
          </rPr>
          <t>ingresar:</t>
        </r>
        <r>
          <rPr>
            <b/>
            <sz val="9"/>
            <color indexed="81"/>
            <rFont val="Tahoma"/>
            <family val="2"/>
          </rPr>
          <t xml:space="preserve">
- Fecha Examen VPH 
- Resultado VPH, con valor: VPH 16 (+)
- Realizado en, con valor Intrasistema
Según grupo de edad a la fecha de corte.</t>
        </r>
      </text>
    </comment>
    <comment ref="E102" authorId="3" shapeId="0" xr:uid="{00000000-0006-0000-0800-00001D000000}">
      <text>
        <r>
          <rPr>
            <b/>
            <sz val="9"/>
            <color indexed="81"/>
            <rFont val="Tahoma"/>
            <family val="2"/>
          </rPr>
          <t xml:space="preserve">Este dato aparecerá  luego de que en la atención  registrada en módulo Box, Pacientes Citados o desde Agregar documentos a una atención, el profesional registre lo siguiente:
</t>
        </r>
        <r>
          <rPr>
            <sz val="9"/>
            <color indexed="81"/>
            <rFont val="Tahoma"/>
            <family val="2"/>
          </rPr>
          <t>En el</t>
        </r>
        <r>
          <rPr>
            <b/>
            <sz val="9"/>
            <color indexed="81"/>
            <rFont val="Tahoma"/>
            <family val="2"/>
          </rPr>
          <t xml:space="preserve"> Formulario Control Ginecologico o  Formulario Seguimiento Examen PAP/MAMAS,</t>
        </r>
        <r>
          <rPr>
            <sz val="9"/>
            <color indexed="81"/>
            <rFont val="Tahoma"/>
            <family val="2"/>
          </rPr>
          <t xml:space="preserve"> ingresar:</t>
        </r>
        <r>
          <rPr>
            <b/>
            <sz val="9"/>
            <color indexed="81"/>
            <rFont val="Tahoma"/>
            <family val="2"/>
          </rPr>
          <t xml:space="preserve">
- Fecha Examen VPH 
- Resultado VPH, con valor: VPH 18 (+)
- Realizado en, con valor Intrasistema
Según grupo de edad a la fecha de corte.</t>
        </r>
        <r>
          <rPr>
            <sz val="9"/>
            <color indexed="81"/>
            <rFont val="Tahoma"/>
            <family val="2"/>
          </rPr>
          <t xml:space="preserve">
</t>
        </r>
      </text>
    </comment>
    <comment ref="F102" authorId="3" shapeId="0" xr:uid="{00000000-0006-0000-0800-00001E000000}">
      <text>
        <r>
          <rPr>
            <sz val="9"/>
            <color indexed="81"/>
            <rFont val="Tahoma"/>
            <family val="2"/>
          </rPr>
          <t xml:space="preserve">Este dato aparecerá  luego de que en la atención  registrada en módulo Box, Pacientes Citados o desde Agregar documentos a una atención, el profesional registre lo siguiente:
En el </t>
        </r>
        <r>
          <rPr>
            <b/>
            <sz val="9"/>
            <color indexed="81"/>
            <rFont val="Tahoma"/>
            <family val="2"/>
          </rPr>
          <t>Formulario Control Ginecologico o  Formulario Seguimiento Examen PAP/MAMAS</t>
        </r>
        <r>
          <rPr>
            <sz val="9"/>
            <color indexed="81"/>
            <rFont val="Tahoma"/>
            <family val="2"/>
          </rPr>
          <t>,</t>
        </r>
        <r>
          <rPr>
            <b/>
            <sz val="9"/>
            <color indexed="81"/>
            <rFont val="Tahoma"/>
            <family val="2"/>
          </rPr>
          <t xml:space="preserve"> </t>
        </r>
        <r>
          <rPr>
            <sz val="9"/>
            <color indexed="81"/>
            <rFont val="Tahoma"/>
            <family val="2"/>
          </rPr>
          <t xml:space="preserve">ingresar:
</t>
        </r>
        <r>
          <rPr>
            <b/>
            <sz val="9"/>
            <color indexed="81"/>
            <rFont val="Tahoma"/>
            <family val="2"/>
          </rPr>
          <t xml:space="preserve">
- Fecha Examen VPH 
- Resultado VPH, con valor: VPH AR (+)
- Realizado en, con valor Intrasistema</t>
        </r>
        <r>
          <rPr>
            <sz val="9"/>
            <color indexed="81"/>
            <rFont val="Tahoma"/>
            <family val="2"/>
          </rPr>
          <t xml:space="preserve">
Según grupo de edad a la fecha de corte.</t>
        </r>
      </text>
    </comment>
    <comment ref="B118" authorId="3" shapeId="0" xr:uid="{00000000-0006-0000-0800-00001F000000}">
      <text>
        <r>
          <rPr>
            <sz val="9"/>
            <color indexed="81"/>
            <rFont val="Tahoma"/>
            <family val="2"/>
          </rPr>
          <t>Este dato aparecerá  luego de que en la atención  registrada en módulo Box, Pacientes Citados o desde Agregar documentos a una atención, el profesional registre lo siguiente:</t>
        </r>
        <r>
          <rPr>
            <b/>
            <sz val="9"/>
            <color indexed="81"/>
            <rFont val="Tahoma"/>
            <family val="2"/>
          </rPr>
          <t xml:space="preserve">
</t>
        </r>
        <r>
          <rPr>
            <sz val="9"/>
            <color indexed="81"/>
            <rFont val="Tahoma"/>
            <family val="2"/>
          </rPr>
          <t>En el Formulario</t>
        </r>
        <r>
          <rPr>
            <b/>
            <sz val="9"/>
            <color indexed="81"/>
            <rFont val="Tahoma"/>
            <family val="2"/>
          </rPr>
          <t xml:space="preserve"> Control Ginecologico o  Formulario Seguimiento Examen PAP/MAMAS, ingresar:
- Fecha Examen VPH 
- Vigencia VPH 
- Resultado VPH
- Realizado en, con valor: Extrasistema
Según grupo de edad a la fecha de corte.</t>
        </r>
        <r>
          <rPr>
            <sz val="9"/>
            <color indexed="81"/>
            <rFont val="Tahoma"/>
            <family val="2"/>
          </rPr>
          <t xml:space="preserve">
</t>
        </r>
      </text>
    </comment>
    <comment ref="C118" authorId="3" shapeId="0" xr:uid="{00000000-0006-0000-0800-000020000000}">
      <text>
        <r>
          <rPr>
            <sz val="9"/>
            <color indexed="81"/>
            <rFont val="Tahoma"/>
            <family val="2"/>
          </rPr>
          <t>Este dato aparecerá  luego de que en la atención  registrada en módulo Box, Pacientes Citados o desde Agregar documentos a una atención, el profesional registre lo siguiente</t>
        </r>
        <r>
          <rPr>
            <b/>
            <sz val="9"/>
            <color indexed="81"/>
            <rFont val="Tahoma"/>
            <family val="2"/>
          </rPr>
          <t xml:space="preserve">:
</t>
        </r>
        <r>
          <rPr>
            <sz val="9"/>
            <color indexed="81"/>
            <rFont val="Tahoma"/>
            <family val="2"/>
          </rPr>
          <t xml:space="preserve">En el </t>
        </r>
        <r>
          <rPr>
            <b/>
            <sz val="9"/>
            <color indexed="81"/>
            <rFont val="Tahoma"/>
            <family val="2"/>
          </rPr>
          <t>Formulario Control Ginecologico o  Formulario Seguimiento Examen PAP/MAMAS</t>
        </r>
        <r>
          <rPr>
            <sz val="9"/>
            <color indexed="81"/>
            <rFont val="Tahoma"/>
            <family val="2"/>
          </rPr>
          <t>, ingresar:</t>
        </r>
        <r>
          <rPr>
            <b/>
            <sz val="9"/>
            <color indexed="81"/>
            <rFont val="Tahoma"/>
            <family val="2"/>
          </rPr>
          <t xml:space="preserve">
- Fecha Examen VPH 
- Vigencia VPH 
- Resultado VPH, con valor: VPH (-)
- Realizado en, con valor: Extrasistema
Según grupo de edad a la fecha de corte.</t>
        </r>
      </text>
    </comment>
    <comment ref="G118" authorId="3" shapeId="0" xr:uid="{00000000-0006-0000-0800-000021000000}">
      <text>
        <r>
          <rPr>
            <sz val="9"/>
            <color indexed="81"/>
            <rFont val="Tahoma"/>
            <family val="2"/>
          </rPr>
          <t xml:space="preserve">Este dato aparecerá  luego de que en la atención  registrada en módulo Box, Pacientes Citados o desde Agregar documentos a una atención, el profesional registre lo siguiente:
</t>
        </r>
        <r>
          <rPr>
            <b/>
            <sz val="9"/>
            <color indexed="81"/>
            <rFont val="Tahoma"/>
            <family val="2"/>
          </rPr>
          <t xml:space="preserve">
</t>
        </r>
        <r>
          <rPr>
            <sz val="9"/>
            <color indexed="81"/>
            <rFont val="Tahoma"/>
            <family val="2"/>
          </rPr>
          <t xml:space="preserve">En el </t>
        </r>
        <r>
          <rPr>
            <b/>
            <sz val="9"/>
            <color indexed="81"/>
            <rFont val="Tahoma"/>
            <family val="2"/>
          </rPr>
          <t>Formulario Control Ginecologico o  Formulario Seguimiento Examen PAP/MAMAS</t>
        </r>
        <r>
          <rPr>
            <sz val="9"/>
            <color indexed="81"/>
            <rFont val="Tahoma"/>
            <family val="2"/>
          </rPr>
          <t>, ingresar:</t>
        </r>
        <r>
          <rPr>
            <b/>
            <sz val="9"/>
            <color indexed="81"/>
            <rFont val="Tahoma"/>
            <family val="2"/>
          </rPr>
          <t xml:space="preserve">
- Fecha Examen VPH 
- Vigencia VPH 
- Resultado VPH
- Realizado en, con valor: Extrasistema
y 
- En modulo de admision el campo sexo: Hombre
Según grupo de edad a la fecha de corte.</t>
        </r>
      </text>
    </comment>
    <comment ref="D119" authorId="3" shapeId="0" xr:uid="{00000000-0006-0000-0800-000022000000}">
      <text>
        <r>
          <rPr>
            <sz val="9"/>
            <color indexed="81"/>
            <rFont val="Tahoma"/>
            <family val="2"/>
          </rPr>
          <t>Este dato aparecerá  luego de que en la atención  registrada en módulo Box, Pacientes Citados o desde Agregar documentos a una atención, el profesional registre lo siguiente</t>
        </r>
        <r>
          <rPr>
            <b/>
            <sz val="9"/>
            <color indexed="81"/>
            <rFont val="Tahoma"/>
            <family val="2"/>
          </rPr>
          <t xml:space="preserve">:
</t>
        </r>
        <r>
          <rPr>
            <sz val="9"/>
            <color indexed="81"/>
            <rFont val="Tahoma"/>
            <family val="2"/>
          </rPr>
          <t xml:space="preserve">En el </t>
        </r>
        <r>
          <rPr>
            <b/>
            <sz val="9"/>
            <color indexed="81"/>
            <rFont val="Tahoma"/>
            <family val="2"/>
          </rPr>
          <t>Formulario Control Ginecologico o  Formulario Seguimiento Examen PAP/MAMAS,</t>
        </r>
        <r>
          <rPr>
            <sz val="9"/>
            <color indexed="81"/>
            <rFont val="Tahoma"/>
            <family val="2"/>
          </rPr>
          <t xml:space="preserve"> ingresar:</t>
        </r>
        <r>
          <rPr>
            <b/>
            <sz val="9"/>
            <color indexed="81"/>
            <rFont val="Tahoma"/>
            <family val="2"/>
          </rPr>
          <t xml:space="preserve">
- Fecha Examen VPH 
- Vigencia VPH 
- Resultado VPH, con valor: VPH 16 (+)
- Realizado en, con valor: Extrasistema
Según grupo de edad a la fecha de corte.</t>
        </r>
      </text>
    </comment>
    <comment ref="E119" authorId="3" shapeId="0" xr:uid="{00000000-0006-0000-0800-000023000000}">
      <text>
        <r>
          <rPr>
            <sz val="9"/>
            <color indexed="81"/>
            <rFont val="Tahoma"/>
            <family val="2"/>
          </rPr>
          <t>Este dato aparecerá  luego de que en la atención  registrada en módulo Box, Pacientes Citados o desde Agregar documentos a una atención, el profesional registre lo siguiente:</t>
        </r>
        <r>
          <rPr>
            <b/>
            <sz val="9"/>
            <color indexed="81"/>
            <rFont val="Tahoma"/>
            <family val="2"/>
          </rPr>
          <t xml:space="preserve">
</t>
        </r>
        <r>
          <rPr>
            <sz val="9"/>
            <color indexed="81"/>
            <rFont val="Tahoma"/>
            <family val="2"/>
          </rPr>
          <t xml:space="preserve">En el </t>
        </r>
        <r>
          <rPr>
            <b/>
            <sz val="9"/>
            <color indexed="81"/>
            <rFont val="Tahoma"/>
            <family val="2"/>
          </rPr>
          <t xml:space="preserve">Formulario Control Ginecologico o  Formulario Seguimiento Examen PAP/MAMAS, </t>
        </r>
        <r>
          <rPr>
            <sz val="9"/>
            <color indexed="81"/>
            <rFont val="Tahoma"/>
            <family val="2"/>
          </rPr>
          <t>ingresar:</t>
        </r>
        <r>
          <rPr>
            <b/>
            <sz val="9"/>
            <color indexed="81"/>
            <rFont val="Tahoma"/>
            <family val="2"/>
          </rPr>
          <t xml:space="preserve">
- Fecha Examen VPH 
- Vigencia VPH 
- Resultado VPH, con valor: VPH 18 (+)
- Realizado en, con valor: Extrasistema
Según grupo de edad a la fecha de corte.</t>
        </r>
      </text>
    </comment>
    <comment ref="F119" authorId="3" shapeId="0" xr:uid="{00000000-0006-0000-0800-000024000000}">
      <text>
        <r>
          <rPr>
            <sz val="9"/>
            <color indexed="81"/>
            <rFont val="Tahoma"/>
            <family val="2"/>
          </rPr>
          <t>Este dato aparecerá  luego de que en la atención  registrada en módulo Box, Pacientes Citados o desde Agregar documentos a una atención, el profesional registre lo siguiente</t>
        </r>
        <r>
          <rPr>
            <b/>
            <sz val="9"/>
            <color indexed="81"/>
            <rFont val="Tahoma"/>
            <family val="2"/>
          </rPr>
          <t xml:space="preserve">:
</t>
        </r>
        <r>
          <rPr>
            <sz val="9"/>
            <color indexed="81"/>
            <rFont val="Tahoma"/>
            <family val="2"/>
          </rPr>
          <t xml:space="preserve">En el </t>
        </r>
        <r>
          <rPr>
            <b/>
            <sz val="9"/>
            <color indexed="81"/>
            <rFont val="Tahoma"/>
            <family val="2"/>
          </rPr>
          <t>Formulario Control Ginecologico o  Formulario Seguimiento Examen PAP/MAMAS,</t>
        </r>
        <r>
          <rPr>
            <sz val="9"/>
            <color indexed="81"/>
            <rFont val="Tahoma"/>
            <family val="2"/>
          </rPr>
          <t xml:space="preserve"> ingresar:</t>
        </r>
        <r>
          <rPr>
            <b/>
            <sz val="9"/>
            <color indexed="81"/>
            <rFont val="Tahoma"/>
            <family val="2"/>
          </rPr>
          <t xml:space="preserve">
- Fecha Examen VPH 
- Vigencia VPH 
- Resultado VPH, con valor: VPH AR (+)
- Realizado en, con valor: Extrasistema
Según grupo de edad a la fecha de corte.</t>
        </r>
        <r>
          <rPr>
            <sz val="9"/>
            <color indexed="81"/>
            <rFont val="Tahoma"/>
            <family val="2"/>
          </rPr>
          <t xml:space="preserve">
</t>
        </r>
      </text>
    </comment>
  </commentList>
</comments>
</file>

<file path=xl/sharedStrings.xml><?xml version="1.0" encoding="utf-8"?>
<sst xmlns="http://schemas.openxmlformats.org/spreadsheetml/2006/main" count="3442" uniqueCount="1502">
  <si>
    <t>Detalle Cuadro Resumen</t>
  </si>
  <si>
    <t>REM Serie P</t>
  </si>
  <si>
    <t>Actualización Estructura / Comentado V1.1</t>
  </si>
  <si>
    <t>REM P1</t>
  </si>
  <si>
    <t>Actualizacion Produccion</t>
  </si>
  <si>
    <t>REM P2</t>
  </si>
  <si>
    <t>REM P3</t>
  </si>
  <si>
    <t>REM P4</t>
  </si>
  <si>
    <t>REM P5</t>
  </si>
  <si>
    <t>REM P6</t>
  </si>
  <si>
    <t>REM P7</t>
  </si>
  <si>
    <t>REM P9</t>
  </si>
  <si>
    <t>REM P12</t>
  </si>
  <si>
    <t>REM P13</t>
  </si>
  <si>
    <t>DATOS DEL ESTABLECIMIENTO</t>
  </si>
  <si>
    <t>COMUNA:  - (  )</t>
  </si>
  <si>
    <t>ESTABLECIMIENTO/ESTRATEGIA:  - (  )</t>
  </si>
  <si>
    <t>MES:  - (  )</t>
  </si>
  <si>
    <t xml:space="preserve">AÑO: </t>
  </si>
  <si>
    <t>REM-P1.  POBLACIÓN EN CONTROL PROGRAMA DE SALUD DE LA MUJER</t>
  </si>
  <si>
    <t>ATENCIÓN PRIMARIA DE SALUD</t>
  </si>
  <si>
    <t>SECCION A: POBLACIÓN EN CONTROL SEGÚN MÉTODO DE REGULACIÓN DE FERTILIDAD Y SALUD SEXUAL</t>
  </si>
  <si>
    <t>MÉTODOS</t>
  </si>
  <si>
    <t>TOTAL</t>
  </si>
  <si>
    <t>GRUPO DE EDAD (en años)</t>
  </si>
  <si>
    <t>Pueblos Originarios</t>
  </si>
  <si>
    <t>Población Migrantes</t>
  </si>
  <si>
    <t>PV-VIH (Personas viviendo con VIH)</t>
  </si>
  <si>
    <t>Menor 
de 15 años</t>
  </si>
  <si>
    <t>15 a 19 años</t>
  </si>
  <si>
    <t>20 a 24 años</t>
  </si>
  <si>
    <t>25 a 29 años</t>
  </si>
  <si>
    <t>30 a 34 años</t>
  </si>
  <si>
    <t>35 a 39 años</t>
  </si>
  <si>
    <t>40 a 44 años</t>
  </si>
  <si>
    <t>45 a 49 años</t>
  </si>
  <si>
    <t>50 a 54 años</t>
  </si>
  <si>
    <t>55 a 59 años</t>
  </si>
  <si>
    <t>60 a 64 años</t>
  </si>
  <si>
    <t>65 a 69 años</t>
  </si>
  <si>
    <t>70 y mas años</t>
  </si>
  <si>
    <t>D . I . U   T con Cobre</t>
  </si>
  <si>
    <t>D . I . U  con Levonorgestrel</t>
  </si>
  <si>
    <t>HORMONAL</t>
  </si>
  <si>
    <t>Oral Combinado</t>
  </si>
  <si>
    <t>Oral Progestágeno</t>
  </si>
  <si>
    <t>Inyectable Combinado</t>
  </si>
  <si>
    <t>Inyectable Progestágeno</t>
  </si>
  <si>
    <t>Implante Etonogestrel (3 años)</t>
  </si>
  <si>
    <t>Implante Levonorgestrel (5 años)</t>
  </si>
  <si>
    <t>SÓLO PRESERVATIVO MAC</t>
  </si>
  <si>
    <t>Mujer</t>
  </si>
  <si>
    <t>Hombre</t>
  </si>
  <si>
    <t>ESTERILIZACIÓN QUIRURGICA</t>
  </si>
  <si>
    <t xml:space="preserve">   TOTAL</t>
  </si>
  <si>
    <t xml:space="preserve">Mujeres en control con enfermedad cardiovascular (DM-HTA)
</t>
  </si>
  <si>
    <t>Mujeres con Retiro de Implante Anticipado en el semestre (antes de los 3 años)</t>
  </si>
  <si>
    <t>Mujeres con Retiro de Implante Anticipado en el semestre (antes de los 5 años)</t>
  </si>
  <si>
    <t>Método de Regulación de Fertilidad  más Preservativo</t>
  </si>
  <si>
    <t>Gestantes que reciben preservativo</t>
  </si>
  <si>
    <t>PRESERVATIVO/PRACTICA SEXUAL SEGURA</t>
  </si>
  <si>
    <t>LUBRICANTES</t>
  </si>
  <si>
    <t>CONDON FEMENINO</t>
  </si>
  <si>
    <t xml:space="preserve">SECCION B: GESTANTES EN CONTROL CON EVALUACIÓN RIESGO BIOPSICOSOCIAL </t>
  </si>
  <si>
    <t>GRUPOS DE EDAD</t>
  </si>
  <si>
    <t>TOTAL DE GESTANTES EN CONTROL</t>
  </si>
  <si>
    <t>EN RIESGO 
PSICO-
SOCIAL</t>
  </si>
  <si>
    <t>QUE PRESENTAN VIOLENCIA DE GÉNERO</t>
  </si>
  <si>
    <t>GESTANTES QUE PRESENTAN ARO</t>
  </si>
  <si>
    <t>Menos de 15 años</t>
  </si>
  <si>
    <t xml:space="preserve"> </t>
  </si>
  <si>
    <t xml:space="preserve">  </t>
  </si>
  <si>
    <t>SECCION C: GESTANTES EN RIESGO PSICOSOCIAL CON VISITA DOMICILIARIA INTEGRAL REALIZADA EN EL SEMESTRE</t>
  </si>
  <si>
    <t>N° VDI</t>
  </si>
  <si>
    <t>N° Gestantes 
con VDI</t>
  </si>
  <si>
    <t>TOTAL de Visitas</t>
  </si>
  <si>
    <t>1 Visita</t>
  </si>
  <si>
    <t/>
  </si>
  <si>
    <t>2 Visitas</t>
  </si>
  <si>
    <t>3 Visitas</t>
  </si>
  <si>
    <t>4 y más visitas</t>
  </si>
  <si>
    <t>SECCION D: GESTANTES Y  MUJERES DE 8° MES POST-PARTO EN CONTROL, SEGÚN ESTADO NUTRICIONAL</t>
  </si>
  <si>
    <t>POBLACION</t>
  </si>
  <si>
    <t>ESTADO
NUTRICIONAL</t>
  </si>
  <si>
    <t>GRUPOS DE EDAD (en años)</t>
  </si>
  <si>
    <t>Menos 15 años</t>
  </si>
  <si>
    <t>GESTANTES EN CONTROL
(Información a la fecha de corte)</t>
  </si>
  <si>
    <t>OBESA</t>
  </si>
  <si>
    <t>SOBREPESO</t>
  </si>
  <si>
    <t>NORMAL</t>
  </si>
  <si>
    <t>BAJO PESO</t>
  </si>
  <si>
    <t>CONTROL AL 8º MES POST-PARTO
(Información del semestre)</t>
  </si>
  <si>
    <t xml:space="preserve">SECCION E: MUJERES Y GESTANTES EN CONTROL CON CONSULTA NUTRICIONAL </t>
  </si>
  <si>
    <t>MUJERES</t>
  </si>
  <si>
    <t>Gestantes con malnutrición por déficit (bajo peso)</t>
  </si>
  <si>
    <t>Gestantes con malnutrición por exceso - Obesa</t>
  </si>
  <si>
    <t>Gestantes con malnutrición por exceso - Sobrepeso</t>
  </si>
  <si>
    <t>En 3º mes post parto</t>
  </si>
  <si>
    <t>En 6º mes post parto</t>
  </si>
  <si>
    <t xml:space="preserve">SECCION F: MUJERES EN CONTROL DE CLIMATERIO </t>
  </si>
  <si>
    <t>Población</t>
  </si>
  <si>
    <t>45 a 64 años</t>
  </si>
  <si>
    <t>Población en Control</t>
  </si>
  <si>
    <t>Mujeres con pauta aplicada MRS*</t>
  </si>
  <si>
    <t>Mujeres con puntaje elevado de MRS*</t>
  </si>
  <si>
    <t>Mujeres con aplicación de terapia hormonal de reemplazo según MRS*</t>
  </si>
  <si>
    <t>Talleres educativos</t>
  </si>
  <si>
    <t>* MRS: Menopause Rating Scale</t>
  </si>
  <si>
    <t>SECCION F.1: POBLACIÓN EN CONTROL CLIMATERIO SEGÚN TIPO TERAPIA REEMPLAZO HORMONAL</t>
  </si>
  <si>
    <t>Menor 
de 45 años</t>
  </si>
  <si>
    <t>55 a 60 años</t>
  </si>
  <si>
    <t>Estradiol Micronizado 1mg</t>
  </si>
  <si>
    <t>Estradiol Gel</t>
  </si>
  <si>
    <t>Progesterona Micronizada 100mg</t>
  </si>
  <si>
    <t>Progesterona Micronizada 200mg</t>
  </si>
  <si>
    <t>Nomegestrol 5mg comp.</t>
  </si>
  <si>
    <t>Tibolona 2,5mg comp.</t>
  </si>
  <si>
    <t>Total</t>
  </si>
  <si>
    <t>SECCION G: GESTANTES EN CONTROL  CON ECOGRAFÍA POR TRIMESTRE DE GESTACION (EN EL SEMESTRE)</t>
  </si>
  <si>
    <t>Primer trimestre</t>
  </si>
  <si>
    <t>Segundo trimestre</t>
  </si>
  <si>
    <t>Tercer trimestre</t>
  </si>
  <si>
    <t>Total de Gestantes con Ecografías del extrasistema</t>
  </si>
  <si>
    <t>Menor 
de 15</t>
  </si>
  <si>
    <t xml:space="preserve">15 - 19 </t>
  </si>
  <si>
    <t>20 - 24</t>
  </si>
  <si>
    <t>25 - 29</t>
  </si>
  <si>
    <t>30 - 34</t>
  </si>
  <si>
    <t>35 - 39</t>
  </si>
  <si>
    <t>40 - 44</t>
  </si>
  <si>
    <t>45 - 49</t>
  </si>
  <si>
    <t>50 - 54</t>
  </si>
  <si>
    <t xml:space="preserve">SECCION H: MUJERES BAJO CONTROL DE REGULACIÓN DE FERTILIDAD SEGÚN ESTADO NUTRICIONAL </t>
  </si>
  <si>
    <t xml:space="preserve">MUJERES BAJO CONTROL DE REGULACIÓN DE FERTILIDAD SEGÚN ESTADO NUTRICIONAL </t>
  </si>
  <si>
    <t>NIVEL SECUNDARIO</t>
  </si>
  <si>
    <t>SECCIÓN I POBLACIÓN EN CONTROL POR PATOLOGÍAS DE ALTO RIESGO OBSTÉTRICO</t>
  </si>
  <si>
    <t>PATOLOGÍA</t>
  </si>
  <si>
    <t xml:space="preserve">Preeclampsia (PE) </t>
  </si>
  <si>
    <t>Sindrome Hipertensivo del Embarazo (SHE)</t>
  </si>
  <si>
    <t>Factores de riesgo y condicionantes de Parto Prematuro</t>
  </si>
  <si>
    <t>Retardo Crecimiento Intrauterino (RCIU )</t>
  </si>
  <si>
    <t>SÍFILIS</t>
  </si>
  <si>
    <t>VIH</t>
  </si>
  <si>
    <t>Diabetes Pre Gestacional</t>
  </si>
  <si>
    <t>Diabetes Gestacional</t>
  </si>
  <si>
    <t>Cesárea anterior</t>
  </si>
  <si>
    <t>Malformación Congénita</t>
  </si>
  <si>
    <t>Anemia</t>
  </si>
  <si>
    <t>Cardiopatías</t>
  </si>
  <si>
    <t>Pielonefritis</t>
  </si>
  <si>
    <t>Rh(-) sensibilizada</t>
  </si>
  <si>
    <t>Placenta previa</t>
  </si>
  <si>
    <t>Chagas</t>
  </si>
  <si>
    <t>Colestasia Intrahépatica de Embarazo</t>
  </si>
  <si>
    <t>Otras patologías del embarazo</t>
  </si>
  <si>
    <t xml:space="preserve">REM-P2. POBLACIÓN EN CONTROL PROGRAMA NACIONAL  DE SALUD DE LA INFANCIA </t>
  </si>
  <si>
    <t>SECCION A: POBLACIÓN EN CONTROL, SEGÚN ESTADO NUTRICIONAL PARA NIÑOS MENOR DE UN MES-59 MESES</t>
  </si>
  <si>
    <t>INDICADOR NUTRICIONAL
Y
PARÁMETROS DE MEDICIÓN</t>
  </si>
  <si>
    <t>GRUPOS DE EDAD (en meses - años) Y SEXO</t>
  </si>
  <si>
    <t>Menor de 1 mes</t>
  </si>
  <si>
    <t>1 mes</t>
  </si>
  <si>
    <t>2 meses</t>
  </si>
  <si>
    <t>3 meses</t>
  </si>
  <si>
    <t>4 meses</t>
  </si>
  <si>
    <t>5 meses</t>
  </si>
  <si>
    <t>6 meses</t>
  </si>
  <si>
    <t>7 a 11 meses</t>
  </si>
  <si>
    <t>12 a 17 meses</t>
  </si>
  <si>
    <t>18 a 23 meses</t>
  </si>
  <si>
    <t>24 a 35 meses</t>
  </si>
  <si>
    <t>36 a 41 meses</t>
  </si>
  <si>
    <t>42 a 47 meses</t>
  </si>
  <si>
    <t>48 a 59 meses</t>
  </si>
  <si>
    <t>Ambos
sexos</t>
  </si>
  <si>
    <t>Hombres</t>
  </si>
  <si>
    <t>Mujeres</t>
  </si>
  <si>
    <t>TOTAL DE NIÑOS EN CONTROL</t>
  </si>
  <si>
    <t xml:space="preserve">                  </t>
  </si>
  <si>
    <t>INDICADOR PESO/EDAD</t>
  </si>
  <si>
    <t>+ 2 D.S. (&gt;= +2.0)</t>
  </si>
  <si>
    <t>+ 1 D.S. (+1.0 a +1.9)</t>
  </si>
  <si>
    <t>- 1 D.S. (-1.0 a -1.9)</t>
  </si>
  <si>
    <t>- 2 D.S. (&lt;= -2.0)</t>
  </si>
  <si>
    <t>INDICADOR PESO/TALLA</t>
  </si>
  <si>
    <t>INDICADOR TALLA/EDAD</t>
  </si>
  <si>
    <t>PROMEDIO (-0,9 A + 0,9)</t>
  </si>
  <si>
    <t>DIAGNOSTICO NUTRICIONAL INTEGRADO</t>
  </si>
  <si>
    <t>RIESGO DE DESNUTRIR/ DEFICIT PONDERAL*</t>
  </si>
  <si>
    <t>DESNUTRIDO</t>
  </si>
  <si>
    <t>SOBREPESO / RIESGO OBESIDAD</t>
  </si>
  <si>
    <t>OBESO</t>
  </si>
  <si>
    <t>SUBTOTAL</t>
  </si>
  <si>
    <t>DESNUTRICIÓN 
SECUNDARIA</t>
  </si>
  <si>
    <t>T O T A L</t>
  </si>
  <si>
    <t>SECCION A.1: POBLACIÓN EN CONTROL, SEGÚN ESTADO NUTRICIONAL PARA NIÑOS DE 60 MESES-9 AÑOS 11 MESES</t>
  </si>
  <si>
    <t>60 a 71 meses</t>
  </si>
  <si>
    <t>6 a 9 años 11 meses</t>
  </si>
  <si>
    <t xml:space="preserve">       </t>
  </si>
  <si>
    <t>INDICADOR IMC / EDAD</t>
  </si>
  <si>
    <t>+ 3 D.S. (&gt;= 3 )</t>
  </si>
  <si>
    <t>+ 2 D.S. (&gt;= +2.0 a +2.9)</t>
  </si>
  <si>
    <t>+ 1 D.S. (&gt;= +1.0 a +1.9)</t>
  </si>
  <si>
    <t>- 1 D.S. (&lt;= -1.0 a -1.9)</t>
  </si>
  <si>
    <t>INDICADOR PERIMETRO DE CINTURA / EDAD</t>
  </si>
  <si>
    <t>NORMAL (&lt;p75)</t>
  </si>
  <si>
    <t>RIESGO DE OBESIDAD ABDOMINAL (75&lt;p&lt;90)</t>
  </si>
  <si>
    <t>OBESIDAD ABDOMINAL (&gt;p90)</t>
  </si>
  <si>
    <t>OBESO SEVERO</t>
  </si>
  <si>
    <t>NOTA(*): El Diagnóstico Nutricional Integrado de Déficit para los niños (as) 5 años y más denomina Déficit Ponderal al Riesgo de Desnutrir.</t>
  </si>
  <si>
    <t>SECCION B: POBLACION EN CONTROL SEGÚN RESULTADO DE EVALUACIÓN DEL DESARROLLO PSICOMOTOR</t>
  </si>
  <si>
    <t>RESULTADO Y
GRUPOS DE EDAD</t>
  </si>
  <si>
    <t>RIESGO</t>
  </si>
  <si>
    <t>Menor de 12 meses</t>
  </si>
  <si>
    <t>24 a 47 meses</t>
  </si>
  <si>
    <t>RETRASO</t>
  </si>
  <si>
    <t>SECCION C: POBLACIÓN MENOR DE 1 AÑO EN CONTROL, SEGÚN SCORE RIESGO EN IRA Y VISITA DOMICILIARIA INTEGRAL</t>
  </si>
  <si>
    <t>RESULTADO</t>
  </si>
  <si>
    <t>Diada, menor de 10 días</t>
  </si>
  <si>
    <t>TOTAL DE NIÑOS y NIÑAS QUE HAN RECIBIDO VDI</t>
  </si>
  <si>
    <t>SCORE 
DE RIESGO</t>
  </si>
  <si>
    <t>LEVE</t>
  </si>
  <si>
    <t>MODERADO</t>
  </si>
  <si>
    <t>GRAVE</t>
  </si>
  <si>
    <t>SECCION D: POBLACIÓN EN CONTROL EN EL SEMESTRE CON CONSULTA NUTRICIONAL, SEGÚN ESTRATEGIA</t>
  </si>
  <si>
    <t>NIÑO/A CON CONSULTA NUTRICIONAL EN</t>
  </si>
  <si>
    <t>Del 5to mes</t>
  </si>
  <si>
    <t>De los 3 años y 6 meses</t>
  </si>
  <si>
    <t>SECCION E: POBLACIÓN INASISTENTE A CONTROL DEL NIÑO SANO (AL CORTE)</t>
  </si>
  <si>
    <t>EDAD</t>
  </si>
  <si>
    <t>Menor de 6 meses</t>
  </si>
  <si>
    <t>De 6 a 11 meses</t>
  </si>
  <si>
    <t>12 - 17 meses</t>
  </si>
  <si>
    <t>18 - 23 meses</t>
  </si>
  <si>
    <t>24 - 35 meses</t>
  </si>
  <si>
    <t>36 - 47 meses</t>
  </si>
  <si>
    <t>48 - 59 meses</t>
  </si>
  <si>
    <t>60 - 71 meses</t>
  </si>
  <si>
    <t>De 6 a 9 años</t>
  </si>
  <si>
    <t>SECCION F: POBLACIÓN INFANTIL SEGÚN DIAGNÓSTICO DE PRESIÓN ARTERIAL (Incluida en sección A y A1)</t>
  </si>
  <si>
    <t>CLASIFICACIÓN</t>
  </si>
  <si>
    <t>GRUPOS DE EDAD (en meses)</t>
  </si>
  <si>
    <t>Derivación Nivel Secundario</t>
  </si>
  <si>
    <t>36 a 47 meses</t>
  </si>
  <si>
    <t>48 a 71 meses</t>
  </si>
  <si>
    <t>6-9 años</t>
  </si>
  <si>
    <t>NORMAL (PA menor al percentil 90)</t>
  </si>
  <si>
    <t>PRESIÓN ARTERIAL ELEVADA</t>
  </si>
  <si>
    <t xml:space="preserve">HTA ESTADIO I </t>
  </si>
  <si>
    <t>HTA ESTADIO II</t>
  </si>
  <si>
    <t>SECCION G: POBLACIÓN INFANTIL EUTRÓFICA, SEGÚN RIESGO DE MALNUTRICIÓN POR EXCESO (Incluida en sección A y A1)</t>
  </si>
  <si>
    <t>4  a 11 meses</t>
  </si>
  <si>
    <t>12 a 23 meses</t>
  </si>
  <si>
    <t>SIN RIESGO</t>
  </si>
  <si>
    <t>CON RIESGO</t>
  </si>
  <si>
    <t>SECCION H: POBLACIÓN SEGÚN DIAGNÓSTICO DE NIÑOS, NIÑAS Y ADOLESCENTES CON NECESIDADES ESPECIALES DE ATENCIÓN EN SALUD (NANEAS) (incluidas en sección A y A.1)</t>
  </si>
  <si>
    <t>DISGNOSTICOS</t>
  </si>
  <si>
    <t>6 a 7 años</t>
  </si>
  <si>
    <t>8 a 9 años</t>
  </si>
  <si>
    <t>10 a 14 años</t>
  </si>
  <si>
    <t>DIABETES TIPO I</t>
  </si>
  <si>
    <t>DIABETES TIPO II</t>
  </si>
  <si>
    <t>SÍNDROME DE DOWN</t>
  </si>
  <si>
    <t>TRASTORNO DE ESPECTRO AUTISTA</t>
  </si>
  <si>
    <t>FIBROSIS QUÍSTICA</t>
  </si>
  <si>
    <t>PARÁLISIS CEREBRAL</t>
  </si>
  <si>
    <t>ENFERMEDADES RENALES CRÓNICAS</t>
  </si>
  <si>
    <t>ENFERMEDADES CARDIACAS CRÓNICAS</t>
  </si>
  <si>
    <t>ENFERMEDADES GÁSTRICAS CRÓNICAS</t>
  </si>
  <si>
    <t>ENFERMEDADES DEL OJO</t>
  </si>
  <si>
    <t>ENFERMEDADES DEL OÍDO</t>
  </si>
  <si>
    <t>ENFERMEDADES DE LA PIEL</t>
  </si>
  <si>
    <t>NEOPLASIAS</t>
  </si>
  <si>
    <t>MALFORMACIONES CONGÉNITAS, DEFORMIDADES Y ANOMALÍAS CROMOSÓMICAS</t>
  </si>
  <si>
    <t>PREMATUROS</t>
  </si>
  <si>
    <t>HOSPITALIZACIÓN DOMICILIARIA</t>
  </si>
  <si>
    <t>REM-P3.   POBLACIÓN EN CONTROL OTROS PROGRAMAS</t>
  </si>
  <si>
    <t>SECCIÓN A: EXISTENCIA DE POBLACIÓN EN CONTROL</t>
  </si>
  <si>
    <t>PROGRAMAS</t>
  </si>
  <si>
    <t>GRUPOS DE EDAD (en años) Y SEXO</t>
  </si>
  <si>
    <t>Con espirometría vigente</t>
  </si>
  <si>
    <t>0 a 4 años</t>
  </si>
  <si>
    <t>5 a 9 años</t>
  </si>
  <si>
    <t>70 a 74 años</t>
  </si>
  <si>
    <t>75 a 79 años</t>
  </si>
  <si>
    <t>80 y más años</t>
  </si>
  <si>
    <t xml:space="preserve">Hombres </t>
  </si>
  <si>
    <t>SÍNDROME BRONQUIAL OBSTRUCTIVA RECURRENTE (SBOR)</t>
  </si>
  <si>
    <t>SEVERO</t>
  </si>
  <si>
    <t>ASMA BRONQUIAL</t>
  </si>
  <si>
    <t>ENFERMEDAD PULMONAR OBSTRUCTIVA CRÓNICA (EPOC)</t>
  </si>
  <si>
    <t>TIPO  A</t>
  </si>
  <si>
    <t>TIPO  B</t>
  </si>
  <si>
    <t>OTRAS RESPIRATORIAS CRONICAS</t>
  </si>
  <si>
    <t>OXIGENO DEPENDIENTE</t>
  </si>
  <si>
    <t xml:space="preserve">ASISTENCIA VENTILATORIA NO INVASIVA O INVASIVA </t>
  </si>
  <si>
    <t xml:space="preserve">FIBROSIS QUÍSTICA </t>
  </si>
  <si>
    <t xml:space="preserve">EPILEPSIA </t>
  </si>
  <si>
    <t>GLAUCOMA</t>
  </si>
  <si>
    <t xml:space="preserve">ENFERMEDAD DE PARKINSON </t>
  </si>
  <si>
    <t xml:space="preserve">ARTROSIS DE CADERA Y RODILLA </t>
  </si>
  <si>
    <t>ALIVIO DEL DOLOR</t>
  </si>
  <si>
    <t>HIPOTIROIDISMO</t>
  </si>
  <si>
    <t>DEPENDENCIA LEVE</t>
  </si>
  <si>
    <t>DEPENDENCIA MODERADA</t>
  </si>
  <si>
    <t>DEPENDENCIA SEVERA</t>
  </si>
  <si>
    <t>ONCOLÓGICA</t>
  </si>
  <si>
    <t>NO ONCOLÓGICA</t>
  </si>
  <si>
    <t>CON ESCARAS (*)</t>
  </si>
  <si>
    <t>ATENCIÓN DOMICILIARIA POR DEPENDENCIA SEVERA</t>
  </si>
  <si>
    <t>TOTAL PERSONAS</t>
  </si>
  <si>
    <t>TOTAL PERSONAS CON ESCARAS</t>
  </si>
  <si>
    <t>TOTAL PERSONAS CON CUIDADOR QUE RECIBE APOYO MONETARIO</t>
  </si>
  <si>
    <t xml:space="preserve">CON INDICACIÓN DE NUTRICIÓN ENTERAL DOMICILIARIA (NED) </t>
  </si>
  <si>
    <t>(*) Incluidos en Dependencia Severa Oncológica y NO Oncológica</t>
  </si>
  <si>
    <t>SECCION B: CUIDADORES DE PACIENTES CON DEPENDENCIA SEVERA</t>
  </si>
  <si>
    <t>CONCEPTO</t>
  </si>
  <si>
    <t>Total Cuidadoras/es</t>
  </si>
  <si>
    <t>Total Cuidadoras/es capacitadas/dos</t>
  </si>
  <si>
    <t>Total cuidadoras/es con examen preventivo vigente</t>
  </si>
  <si>
    <t>Cuidadoras/es con apoyo monetario</t>
  </si>
  <si>
    <t>Cuidadoras/es Capacitadas/os con apoyo monetario</t>
  </si>
  <si>
    <t>NÚMERO DE CUIDADORES</t>
  </si>
  <si>
    <t>SECCION C: POBLACIÓN EN CONTROL EN PROGRAMA DE REHABILITACIÓN PULMONAR EN SALA IRA-ERA</t>
  </si>
  <si>
    <t>PROGRAMA</t>
  </si>
  <si>
    <t>REHABILITACIÓN PULMONAR</t>
  </si>
  <si>
    <t>Ingresos</t>
  </si>
  <si>
    <t>Abandonos</t>
  </si>
  <si>
    <t>Egresos por termino de ciclo</t>
  </si>
  <si>
    <t>Articulacion continuidad en intersector</t>
  </si>
  <si>
    <t>SECCION D: NIVEL DE CONTROL DE POBLACION RESPIRATORIA CRONICA</t>
  </si>
  <si>
    <t>Controlado</t>
  </si>
  <si>
    <t>Parcialmente Controlado</t>
  </si>
  <si>
    <t>No Controlado</t>
  </si>
  <si>
    <t>No evaluada</t>
  </si>
  <si>
    <t>Logra Control Adecuado</t>
  </si>
  <si>
    <t>No Logra Control Adecuado</t>
  </si>
  <si>
    <t>SECCIÓN E:  RESULTADO DE ENCUESTA CALIDAD DE VIDA</t>
  </si>
  <si>
    <t>DIAGNÓSTICO</t>
  </si>
  <si>
    <t>ACTIVIDAD</t>
  </si>
  <si>
    <t>POR EDAD</t>
  </si>
  <si>
    <t>5 - 9 
años</t>
  </si>
  <si>
    <t>10 - 14
años</t>
  </si>
  <si>
    <t>15 - 19
años</t>
  </si>
  <si>
    <t xml:space="preserve">20 a 24 años
</t>
  </si>
  <si>
    <t>40 - 44 años</t>
  </si>
  <si>
    <t>45 - 49 años</t>
  </si>
  <si>
    <t>50 - 54 años</t>
  </si>
  <si>
    <t>55 - 59 años</t>
  </si>
  <si>
    <t>60 - 64 años</t>
  </si>
  <si>
    <t>65 - 69 años</t>
  </si>
  <si>
    <t>70 - 74 años</t>
  </si>
  <si>
    <t>75 - 79 años</t>
  </si>
  <si>
    <t>80 y mas años</t>
  </si>
  <si>
    <t>Ambos Sexos</t>
  </si>
  <si>
    <t>Evaluados</t>
  </si>
  <si>
    <t>Mejora en relación a  año anterior</t>
  </si>
  <si>
    <t>No mejora en relación a año anterior</t>
  </si>
  <si>
    <t>OTRAS CRÓNICAS RESPIRATORIAS</t>
  </si>
  <si>
    <t>REM-P4.  POBLACIÓN EN CONTROL PROGRAMA DE SALUD CARDIOVASCULAR (PSCV)</t>
  </si>
  <si>
    <t>SECCIÓN A: PROGRAMA SALUD CARDIOVASCULAR (PSCV)</t>
  </si>
  <si>
    <t xml:space="preserve">TOTAL     </t>
  </si>
  <si>
    <t>Pacientes Diabéticos</t>
  </si>
  <si>
    <t>NUMERO DE PERSONAS EN PSCV</t>
  </si>
  <si>
    <t>CLASIFICACIÓN DEL
RIESGO
CARDIOVASCULAR</t>
  </si>
  <si>
    <t>BAJO</t>
  </si>
  <si>
    <t>ALTO</t>
  </si>
  <si>
    <t>PERSONAS BAJO CONTROL SEGÚN PATOLOGÍA Y FACTORES DE RIESGO (EXISTENCIA)</t>
  </si>
  <si>
    <t>HIPERTENSOS</t>
  </si>
  <si>
    <t>DIABETICOS</t>
  </si>
  <si>
    <t>DISLIPIDEMICOS</t>
  </si>
  <si>
    <t>TABAQUISMO ≥ 55 AÑOS</t>
  </si>
  <si>
    <t>ANTECEDENTES DE INFARTO AGUDO AL MIOCARDIO (IAM)</t>
  </si>
  <si>
    <t xml:space="preserve">ANTECEDENTES DE ENF. CEREBRO VASCULAR </t>
  </si>
  <si>
    <t xml:space="preserve">DETECCIÓN Y PREVENCION DE LA PROGRESION DE LA ENFERMEDAD RENAL CRÓNICA (ERC). </t>
  </si>
  <si>
    <t>SIN ENFERMEDAD RENAL (S/ERC)</t>
  </si>
  <si>
    <t>ETAPA G1 Y ETAPA G2 (VFG ≥ 60 ml/min)</t>
  </si>
  <si>
    <t>ETAPA  G3a (VFG ≥45 a 59 ml/min)</t>
  </si>
  <si>
    <t>ETAPA  G3b (VFG ≥30 a 44 ml/min)</t>
  </si>
  <si>
    <t>ETAPA G4 (VFG ≥15 a 29 ml/min)</t>
  </si>
  <si>
    <t>ETAPA G5 (VFG &lt;15 ml/min)</t>
  </si>
  <si>
    <t>SECCIÓN B: METAS DE COMPENSACIÓN</t>
  </si>
  <si>
    <t>PERSONAS BAJO CONTROL POR HIPERTENSION</t>
  </si>
  <si>
    <t xml:space="preserve">PA &lt; 140/90 mmHg </t>
  </si>
  <si>
    <t xml:space="preserve">PA &lt; 150/90 mmHg </t>
  </si>
  <si>
    <t>PERSONAS BAJO CONTROL POR DIABETES MELLITUS</t>
  </si>
  <si>
    <t xml:space="preserve">HbA1C&lt;7% </t>
  </si>
  <si>
    <t>HbA1C&lt;8%</t>
  </si>
  <si>
    <t>HbA1C&lt;7% - PA &lt; 140/90mmHg y Colesterol LDL &lt; 100 mg/dl</t>
  </si>
  <si>
    <t>COLESTEROL  LDL &lt; 100 mg/dL</t>
  </si>
  <si>
    <t>PERSONAS BAJO CONTROL con antecedentes Enfermedad Cardiovascular (ECV)</t>
  </si>
  <si>
    <t xml:space="preserve">En tratamiento con Antiagregantes plaquetarios </t>
  </si>
  <si>
    <t>En tratamiento con Estatina</t>
  </si>
  <si>
    <t>SECCIÓN C: VARIABLES DE SEGUIMIENTO DEL PSCV AL CORTE</t>
  </si>
  <si>
    <t>VARIABLES</t>
  </si>
  <si>
    <t xml:space="preserve">TOTAL </t>
  </si>
  <si>
    <t>PERSONAS DIABETICAS EN PSCV</t>
  </si>
  <si>
    <t>CON RAZON ALBÚMINA CREATININA (RAC),VIGENTE</t>
  </si>
  <si>
    <t>CON VELOCIDAD DE FILTRACIÓN GLOMERULAR (VFG), VIGENTE</t>
  </si>
  <si>
    <t>CON FONDO DE OJO, VIGENTE</t>
  </si>
  <si>
    <t>CON ATENCIÓN PODOLÓGICA VIGENTE</t>
  </si>
  <si>
    <t>CON ECG VIGENTE</t>
  </si>
  <si>
    <t>EN TRATAMIENTO CON INSULINA</t>
  </si>
  <si>
    <t>EN  TRATAMIENTO CON INSULINA QUE LOGRA META CON  HbA1C SEGÚN EDAD</t>
  </si>
  <si>
    <t>CON HbA1C&gt;= 9 %</t>
  </si>
  <si>
    <t>CON ERC ETAPA 3B O SUPERIOR Y EN TRATAMIENTO CON IECA O ARA II.</t>
  </si>
  <si>
    <t>CON UN EXÁMEN DE COLESTEROL LDL VIGENTE.</t>
  </si>
  <si>
    <t>CON "EVALUACIÓN VIGENTE DEL PIE  SEGÚN PAUTA  DE ESTIMACION DEL RIESGO DE ULCERACION EN PERSONAS CON DIABETES</t>
  </si>
  <si>
    <t>Riesgo bajo</t>
  </si>
  <si>
    <t xml:space="preserve">Riesgo moderado </t>
  </si>
  <si>
    <t>Riesgo alto</t>
  </si>
  <si>
    <t xml:space="preserve">Riesgo máximo </t>
  </si>
  <si>
    <t xml:space="preserve">CON ÚLCERAS ACTIVAS DE PIE TRATADAS CON CURACIÓN </t>
  </si>
  <si>
    <t>Curación Convencional</t>
  </si>
  <si>
    <t>Curación Avanzada</t>
  </si>
  <si>
    <t>CON AMPUTACIÓN POR PIE DIABÉTICO</t>
  </si>
  <si>
    <t>CON DIAGNOSTICO ASOCIADO DE HIPERTENSION ARTERIAL</t>
  </si>
  <si>
    <t>CON ANTECEDENTE DE ATAQUE CEREBRO VASCULAR</t>
  </si>
  <si>
    <t>CON ANTECEDENTES DE INFARTO AGUDO AL MIOCARDIO</t>
  </si>
  <si>
    <t>PERSONAS HIPERTENSAS EN PSCV</t>
  </si>
  <si>
    <t>CON PRESIÓN ARTERIAL igual o Mayor 160/100 mmHg</t>
  </si>
  <si>
    <t>TODAS LAS PERSONAS EN PSCV</t>
  </si>
  <si>
    <t>SOBREPESO: IMC entre 25 y 29.9 &lt;65</t>
  </si>
  <si>
    <t>SOBREPESO: IMC entre 28 y 31.9 &gt;65</t>
  </si>
  <si>
    <t>OBESIDAD IMC igual o Mayor a 30KG/M2 &lt;65</t>
  </si>
  <si>
    <t>**OBESIDAD: IMC igual o Mayor a 32KG/M2 &gt;65</t>
  </si>
  <si>
    <t>NOTA (*): La vigencia de la evaluación del pie diabetico es de 12 meses.</t>
  </si>
  <si>
    <t>datos</t>
  </si>
  <si>
    <t>errores</t>
  </si>
  <si>
    <t>AÑO:</t>
  </si>
  <si>
    <t xml:space="preserve">                                                                   REM-P5.  POBLACIÓN EN CONTROL PROGRAMA NACIONAL DE SALUD INTEGRAL DE PERSONAS MAYORES</t>
  </si>
  <si>
    <t>SECCION A:  POBLACIÓN EN CONTROL POR CONDICIÓN DE FUNCIONALIDAD</t>
  </si>
  <si>
    <t>CONDICIÓN DE 
FUNCIONALIDAD</t>
  </si>
  <si>
    <t>GRUPO DE EDAD  (en años) Y SEXO</t>
  </si>
  <si>
    <t>80 y más</t>
  </si>
  <si>
    <t>AUTOVALENTE SIN RIESGO</t>
  </si>
  <si>
    <t>AUTOVALENTE CON RIESGO</t>
  </si>
  <si>
    <t xml:space="preserve">RIESGO DE DEPENDENCIA </t>
  </si>
  <si>
    <t>SUBTOTAL (EFAM)</t>
  </si>
  <si>
    <t>DEPENDIENTE LEVE</t>
  </si>
  <si>
    <t xml:space="preserve">DEPENDIENTE MODERADO </t>
  </si>
  <si>
    <t xml:space="preserve">DEPENDIENTE GRAVE </t>
  </si>
  <si>
    <t>DEPENDIENTE TOTAL</t>
  </si>
  <si>
    <t>SUBTOTAL (INDICE BARTHEL)</t>
  </si>
  <si>
    <t>TOTAL ADULTOS MAYORES EN CONTROL</t>
  </si>
  <si>
    <t>SECCION A.1: EXISTENCIA DE POBLACIÓN EN CONTROL EN PROGRAMA "MÁS ADULTOS MAYORES AUTOVALENTES" POR CONDICIÓN DE FUNCIONALIDAD</t>
  </si>
  <si>
    <t>TOTAL (EFAM)</t>
  </si>
  <si>
    <t>SECCION B: POBLACIÓN BAJO CONTROL POR ESTADO NUTRICIONAL</t>
  </si>
  <si>
    <t>ESTADO NUTRICIONAL</t>
  </si>
  <si>
    <t>SECCION C: PERSONAS MAYORES CON SOSPECHA DE MALTRATO</t>
  </si>
  <si>
    <t>PERSONAS CON SOSPECHA DE MALTRATO</t>
  </si>
  <si>
    <t xml:space="preserve">SECCION D: PERSONAS MAYORES  EN ACTIVIDAD FÍSICA </t>
  </si>
  <si>
    <t xml:space="preserve">PERSONAS EN ACTIVIDAD FÍSICA </t>
  </si>
  <si>
    <t>SECCION E: PERSONAS MAYORES CON RIESGO DE CAÍDAS</t>
  </si>
  <si>
    <t>INSTRUMENTO DE EVALUACIÓN</t>
  </si>
  <si>
    <t>TIPO DE RIESGO</t>
  </si>
  <si>
    <t>TIMED UP AND GO</t>
  </si>
  <si>
    <t>Normal</t>
  </si>
  <si>
    <t>Leve</t>
  </si>
  <si>
    <t>Alto</t>
  </si>
  <si>
    <t>ESTACIÓN UNIPODAL</t>
  </si>
  <si>
    <t>Alterado</t>
  </si>
  <si>
    <t>REM-P6.  POBLACIÓN EN CONTROL PROGRAMA DE SALUD MENTAL EN ATENCIÓN PRIMARIA Y ESPECIALIDAD</t>
  </si>
  <si>
    <t>A. ATENCIÓN PRIMARIA</t>
  </si>
  <si>
    <t>SECCION A.1: POBLACIÓN EN CONTROL EN APS AL CORTE</t>
  </si>
  <si>
    <t>GRUPO DE EDAD  (en años)</t>
  </si>
  <si>
    <t>Gestantes</t>
  </si>
  <si>
    <t xml:space="preserve">Madre de Hijo menor de 5 años </t>
  </si>
  <si>
    <t>Niños, Niñas, Adolescentes y Jóvenes de Población SENAME</t>
  </si>
  <si>
    <t>Plan Cuidado Integral Elaborado</t>
  </si>
  <si>
    <t>NUMERO DE PERSONAS EN CONTROL EN EL PROGRAMA</t>
  </si>
  <si>
    <t>FACTORES DE RIESGO Y CONDICIONANTES DE LA SALUD MENTAL</t>
  </si>
  <si>
    <t xml:space="preserve">VIOLENCIA </t>
  </si>
  <si>
    <t>VICTIMA</t>
  </si>
  <si>
    <t>AGRESOR/A</t>
  </si>
  <si>
    <t>ABUSO SEXUAL</t>
  </si>
  <si>
    <t>SUICIDIO</t>
  </si>
  <si>
    <t>IDEACIÓN</t>
  </si>
  <si>
    <t>INTENTO</t>
  </si>
  <si>
    <t xml:space="preserve">PERSONAS CON DIAGNOSTICOS DE TRASTORNOS MENTALES </t>
  </si>
  <si>
    <t>TRASTORNOS DEL HUMOR
(AFECTIVOS)</t>
  </si>
  <si>
    <t>DEPRESIÓN LEVE</t>
  </si>
  <si>
    <t>DEPRESIÓN MODERADA</t>
  </si>
  <si>
    <t>DEPRESIÓN GRAVE</t>
  </si>
  <si>
    <t>DEPRESIÓN POST PARTO</t>
  </si>
  <si>
    <t>TRASTORNO BIPOLAR</t>
  </si>
  <si>
    <t>TRASTORNOS MENTALES Y DEL COMPORTAMIENTO DEBIDO A CONSUMO SUSTANCIAS PSICOTROPICAS</t>
  </si>
  <si>
    <t xml:space="preserve">CONSUMO PERJUDICIAL O DEPENDENCIA DE ALCOHOL 
</t>
  </si>
  <si>
    <t>CONSUMO PERJUDICIAL O DEPENDENCIA COMO DROGA PRINCIPAL</t>
  </si>
  <si>
    <t>POLICONSUMO</t>
  </si>
  <si>
    <t>TRASTORNOS DEL COMPORTAMIENTO Y DE LAS EMOCIONES DE COMIENZO HABITUAL EN LA INFANCIA Y ADOLESCENCIA</t>
  </si>
  <si>
    <t>TRASTORNO HIPERCINÉTICO</t>
  </si>
  <si>
    <t>TRASTORNO DISOCIAL DESAFIANTE Y OPOSICIONISTA</t>
  </si>
  <si>
    <t>TRASTORNO DE ANSIEDAD DE SEPARACIÓN EN LA INFANCIA</t>
  </si>
  <si>
    <t>OTROS TRASTORNOS DEL COMPORTAMIENTO Y DE LAS EMOCIONES DE COMIENZO HABITUAL EN LA INFANCIA Y ADOLESCENCIA</t>
  </si>
  <si>
    <t>TRASTORNOS DE ANSIEDAD</t>
  </si>
  <si>
    <t>TRASTORNO DE ESTRÉS POST TRAUMATICO</t>
  </si>
  <si>
    <t xml:space="preserve">TRASTORNO DE PANICO CON AGOROFOBIA </t>
  </si>
  <si>
    <t xml:space="preserve">TRASTORNO DE PANICO SIN AGOROFOBIA </t>
  </si>
  <si>
    <t>FOBIAS SOCIALES</t>
  </si>
  <si>
    <t>TRASTORNOS DE ANSIEDAD GENERALIZADA</t>
  </si>
  <si>
    <t>OTROS TRASTORNOS DE ANSIEDAD</t>
  </si>
  <si>
    <t>DEMENCIAS (INCLUYE ALZHEIMERR)</t>
  </si>
  <si>
    <t>AVANZADO</t>
  </si>
  <si>
    <t>ESQUIZOFRENIA</t>
  </si>
  <si>
    <t>PRIMER EPISODIO ESQUIZOFRENIA CON OCUPACION REGULAR</t>
  </si>
  <si>
    <t>TRASTORNOS DE LA CONDUCTA ALIMENTARIA</t>
  </si>
  <si>
    <t>RETRASO MENTAL</t>
  </si>
  <si>
    <t>TRASTORNO DE PERSONALIDAD</t>
  </si>
  <si>
    <t>TRASTORNO GENERALIZADOS DEL DESARROLLO</t>
  </si>
  <si>
    <t>AUTISMO</t>
  </si>
  <si>
    <t>ASPERGER</t>
  </si>
  <si>
    <t>SÍNDROME DE RETT</t>
  </si>
  <si>
    <t>TRASTORNO DESINTEGRATIVO DE LA INFANCIA</t>
  </si>
  <si>
    <t>TRASTONO GENERALIZADO DEL DESARROLLO NO ESPECÍFICO</t>
  </si>
  <si>
    <t>EPILEPSIA</t>
  </si>
  <si>
    <t xml:space="preserve">OTRAS </t>
  </si>
  <si>
    <r>
      <t xml:space="preserve">SECCION A.2: PROGRAMA DE REHABILITACIÓN </t>
    </r>
    <r>
      <rPr>
        <b/>
        <sz val="12"/>
        <rFont val="Verdana"/>
        <family val="2"/>
      </rPr>
      <t xml:space="preserve">EN </t>
    </r>
    <r>
      <rPr>
        <b/>
        <sz val="11"/>
        <rFont val="Verdana"/>
        <family val="2"/>
      </rPr>
      <t>ATENCION PRIMARIA</t>
    </r>
    <r>
      <rPr>
        <b/>
        <sz val="12"/>
        <rFont val="Verdana"/>
        <family val="2"/>
      </rPr>
      <t xml:space="preserve"> </t>
    </r>
    <r>
      <rPr>
        <b/>
        <sz val="11"/>
        <rFont val="Verdana"/>
        <family val="2"/>
      </rPr>
      <t>(PERSONAS CON TRANSTORNOS PSIQUIÁTRICO).</t>
    </r>
  </si>
  <si>
    <t>TIPO</t>
  </si>
  <si>
    <t>RUBRO</t>
  </si>
  <si>
    <t>PROGRAMA DE REHABILITACIÓN TIPO I</t>
  </si>
  <si>
    <t>NÚMERO DE PERSONAS EN CONTROL EN EL PROGRAMA</t>
  </si>
  <si>
    <t>PROGRAMA DE REHABILITACIÓN TIPO II</t>
  </si>
  <si>
    <t>SECCION A.3: PROGRAMA DE ACOMPAÑAMIENTO PSICOSOCIAL EN LA ATENCION PRIMARIA</t>
  </si>
  <si>
    <t>GRUPOS DE EDAD  (en años)</t>
  </si>
  <si>
    <t>N° DE PERSONAS  EN CONTROL EN PROGRAMA DE ACOMPAÑAMIENTO PSICOSOCIAL</t>
  </si>
  <si>
    <t>B. ATENCIÓN DE ESPECIALIDADES
SECCION B.1: POBLACIÓN EN CONTROL EN ESPECIALIDAD AL CORTE</t>
  </si>
  <si>
    <t>DEPRESIÓN REFRACTARIA</t>
  </si>
  <si>
    <t>DEPRESIÓN GRAVE CON PSICOSIS</t>
  </si>
  <si>
    <t>DEPRESIÓN  CON ALTO RIESGO SUICIDA</t>
  </si>
  <si>
    <r>
      <t xml:space="preserve">CONSUMO PERJUDICIAL O DEPENDENCIA DE ALCOHOL 
</t>
    </r>
    <r>
      <rPr>
        <b/>
        <sz val="8"/>
        <color indexed="10"/>
        <rFont val="Verdana"/>
        <family val="2"/>
      </rPr>
      <t/>
    </r>
  </si>
  <si>
    <t>SECCION B.2: PROGRAMA DE REHABILITACIÓN EN ESPECIALIDAD (PERSONAS CON TRANSTORNOS PSIQUIÁTRICO)</t>
  </si>
  <si>
    <t>REM-P7.  FAMILIAS EN CONTROL DE SALUD FAMILIAR</t>
  </si>
  <si>
    <t>SECCIÓN A. CLASIFICACIÓN DE LAS FAMILIAS SECTOR URBANO</t>
  </si>
  <si>
    <t>CLASIFICACIÓN DE LAS FAMILIAS POR SECTOR</t>
  </si>
  <si>
    <t>SECTOR 1</t>
  </si>
  <si>
    <t>SECTOR 2</t>
  </si>
  <si>
    <t>SECTOR 3</t>
  </si>
  <si>
    <t>SECTOR 4</t>
  </si>
  <si>
    <t>SECTOR 5</t>
  </si>
  <si>
    <t>SECTOR 6</t>
  </si>
  <si>
    <t>SECTOR 7</t>
  </si>
  <si>
    <t>SECTOR 8</t>
  </si>
  <si>
    <t xml:space="preserve">N° FAMILIAS INSCRITAS </t>
  </si>
  <si>
    <t>N° FAMILIAS EVALUADAS CON CARTOLA/ENCUESTA FAMILIAR</t>
  </si>
  <si>
    <t>N° DE FAMILIAS EN RIESGO BAJO</t>
  </si>
  <si>
    <t>N° DE FAMILIAS EN RIESGO MEDIO</t>
  </si>
  <si>
    <t>N° DE FAMILIAS EN RIESGO ALTO</t>
  </si>
  <si>
    <t>SECCIÓN A.1 CLASIFICACIÓN DE LAS FAMILIAS SECTOR RURAL</t>
  </si>
  <si>
    <t>SECCIÓN B. INTERVENCIÓN EN FAMILIAS SECTOR URBANO Y RURAL</t>
  </si>
  <si>
    <t>INTERVENCIÓN EN FAMILIAS</t>
  </si>
  <si>
    <t>N° FAMILIAS CON PLAN DE INTERVENCIÓN</t>
  </si>
  <si>
    <t>N° FAMILIAS SIN PLAN DE INTERVENCIÓN</t>
  </si>
  <si>
    <t>RIESGO BAJO</t>
  </si>
  <si>
    <t>RIESGO MEDIO</t>
  </si>
  <si>
    <t>RIESGO ALTO</t>
  </si>
  <si>
    <t>N° FAMILIAS EGRESADAS DE PLANES DE INTERVENCIÓN</t>
  </si>
  <si>
    <t>TOTAL DE EGRESOS</t>
  </si>
  <si>
    <t>ALTA POR CUMPLIR PLAN DE INTERVENCIÓN</t>
  </si>
  <si>
    <t>TRASLADO DE ESTABLECIMIENTO</t>
  </si>
  <si>
    <t>DERIVACIÓN POR COMPLEJIDAD DEL CASO</t>
  </si>
  <si>
    <t>POR ABANDONO</t>
  </si>
  <si>
    <t>REM-P9.  POBLACIÓN EN CONTROL DEL ADOLESCENTE</t>
  </si>
  <si>
    <t>SECCION A: POBLACIÓN EN CONTROL DE SALUD INTEGRAL DE ADOLESCENTES, SEGÚN ESTADO NUTRICIONAL</t>
  </si>
  <si>
    <t>Adolescentes 10 a 14 años</t>
  </si>
  <si>
    <t>Adolescentes 15 a 19 años</t>
  </si>
  <si>
    <t>Adolescentes de pueblos originarios</t>
  </si>
  <si>
    <t>Adolescentes Migrantes</t>
  </si>
  <si>
    <t>TOTAL  ADOLESCENTES EN CONTROL</t>
  </si>
  <si>
    <r>
      <rPr>
        <u/>
        <sz val="8"/>
        <rFont val="Verdana"/>
        <family val="2"/>
      </rPr>
      <t>&gt;</t>
    </r>
    <r>
      <rPr>
        <sz val="8"/>
        <rFont val="Verdana"/>
        <family val="2"/>
      </rPr>
      <t>+ 3 D.E. (Obesidad Severa)</t>
    </r>
  </si>
  <si>
    <t>≥ +2.0 a+2,9 D.E. (Obesidad)</t>
  </si>
  <si>
    <t xml:space="preserve">≥ +1.0 a+1,9 D.E.(Sobrepeso) </t>
  </si>
  <si>
    <r>
      <rPr>
        <sz val="8"/>
        <rFont val="Calibri"/>
        <family val="2"/>
      </rPr>
      <t xml:space="preserve">≤ </t>
    </r>
    <r>
      <rPr>
        <sz val="8"/>
        <rFont val="Verdana"/>
        <family val="2"/>
      </rPr>
      <t>-1.0 a-1,9 D.E.(Bajo peso)</t>
    </r>
  </si>
  <si>
    <r>
      <rPr>
        <sz val="8"/>
        <rFont val="Calibri"/>
        <family val="2"/>
      </rPr>
      <t>≤</t>
    </r>
    <r>
      <rPr>
        <sz val="8"/>
        <rFont val="Verdana"/>
        <family val="2"/>
      </rPr>
      <t xml:space="preserve"> -2.0 D.E.  (Desnutrición)</t>
    </r>
  </si>
  <si>
    <t>-0.9 a+ 0.9 D.E.(Talla Normal)</t>
  </si>
  <si>
    <t>≥+ 2.0 D.E.(Talla Alta)</t>
  </si>
  <si>
    <t>+ 1.0 a+ 1.9 D.E. (Talla Normal Alta)</t>
  </si>
  <si>
    <t>- 1.0 a -1.9  D.E. (Talla Normal Baja)</t>
  </si>
  <si>
    <r>
      <rPr>
        <u/>
        <sz val="8"/>
        <rFont val="Verdana"/>
        <family val="2"/>
      </rPr>
      <t>&lt;</t>
    </r>
    <r>
      <rPr>
        <sz val="8"/>
        <rFont val="Verdana"/>
        <family val="2"/>
      </rPr>
      <t xml:space="preserve"> 2 D.E. (Talla Baja)</t>
    </r>
  </si>
  <si>
    <t>-0.9 a+ 0.9 D.E. (Talla Normal)</t>
  </si>
  <si>
    <t>RANGOS PERCENTILARES PARA CIRCUNFERENCIA DE CINTURA</t>
  </si>
  <si>
    <t>NORMAL (p&lt;75)</t>
  </si>
  <si>
    <t>RIESGO DE OBESIDAD  (p75&lt;p&lt;90)</t>
  </si>
  <si>
    <t>OBESIDAD ABDOMINAL p&lt;90)</t>
  </si>
  <si>
    <t>DEFICIT PONDERALO BAJO PESO</t>
  </si>
  <si>
    <t>NORMAL O EUTROFIA</t>
  </si>
  <si>
    <t>SECCION B: POBLACIÓN EN CONTROL SALUD INTEGRAL DE ADOLESCENTES, SEGÚN  EDUCACIÓN Y TRABAJO</t>
  </si>
  <si>
    <t>Estudio/trabajo</t>
  </si>
  <si>
    <t>Adolescentes 10-14 años</t>
  </si>
  <si>
    <t>Adolescentes 15 - 19 años</t>
  </si>
  <si>
    <t>Ambos sexos</t>
  </si>
  <si>
    <t>ESTUDIA</t>
  </si>
  <si>
    <t>DESERCIÓN ESCOLAR</t>
  </si>
  <si>
    <t>TRABAJO INFANTIL</t>
  </si>
  <si>
    <t>TRABAJO JUVENIL</t>
  </si>
  <si>
    <t>PEORES FORMAS DE TRABAJO INFANTIL</t>
  </si>
  <si>
    <t>SERVICIO DOMESTICO NO REMUNERADO PELIGROSO</t>
  </si>
  <si>
    <t>SECCION C: POBLACIÓN EN CONTROL SALUD INTEGRAL DE ADOLESCENTES, SEGÚN  ÁREAS DE RIESGO</t>
  </si>
  <si>
    <t>Áreas de Riesgo</t>
  </si>
  <si>
    <t>SALUD SEXUAL Y REPRODUCTIVA</t>
  </si>
  <si>
    <t>IDEACIÓN SUICIDA</t>
  </si>
  <si>
    <t>INTENTO SUICIDA</t>
  </si>
  <si>
    <t xml:space="preserve">CONSUMO ALCOHOL Y DROGAS </t>
  </si>
  <si>
    <t>NUTRICIONAL</t>
  </si>
  <si>
    <t>OTRO RIESGO</t>
  </si>
  <si>
    <t>SECCION D:POBLACIÓN EN CONTROL SALUD INTEGRAL DE ADOLESCENTES, SEGÚN AMBITOS GINECO-UROLOGICO/SEXUALIDAD</t>
  </si>
  <si>
    <t>Gineco/urologico/sexualidad</t>
  </si>
  <si>
    <t>ADOLESCENTES CON CONDUCTA POSTERGADORA</t>
  </si>
  <si>
    <t>ADOLESCENTES CON CONDUCTA ANTICIPADORA</t>
  </si>
  <si>
    <t>ADOLESCENTES CON CONDUCTA ACTIVA</t>
  </si>
  <si>
    <t>USO ACTUAL DE METODO ANTICONCEPTIVO</t>
  </si>
  <si>
    <t>USO ACTUAL DE DOBLE PROTECCIÓN</t>
  </si>
  <si>
    <t>ADOLESCENTE CON ANTECEDENTE DE UN PRIMER EMBARAZO</t>
  </si>
  <si>
    <t>ADOLESCENTE CON ANTECEDENTE DE MAS DE UN EMBARAZO</t>
  </si>
  <si>
    <t>ADOLESCENTE CON ANTECEDENTE DE ABORTO</t>
  </si>
  <si>
    <t>ADOLESCENTE QUE PRESENTA VIOLENCIA DE PAREJA/POLOLO</t>
  </si>
  <si>
    <t>ADOLESCENTE QUE PRESENTA O HA SIDO VICTIMA DE VIOLENCIA SEXUAL</t>
  </si>
  <si>
    <t>SECCION E:POBLACIÓN ADOLESCENTE QUE RECIBE CONSEJERÍA</t>
  </si>
  <si>
    <t>ACTIVIDAD Y AREA TEMATICA</t>
  </si>
  <si>
    <t>Grupos de Edad</t>
  </si>
  <si>
    <t>Total de Adolescentes que reciben Consejería</t>
  </si>
  <si>
    <t>Adolescentes de Pueblos Originarios</t>
  </si>
  <si>
    <t>Adolescentes Inmigrantes</t>
  </si>
  <si>
    <t>Espacios Amigables</t>
  </si>
  <si>
    <t>ACTIVIDAD FISICA</t>
  </si>
  <si>
    <t>10-14  años</t>
  </si>
  <si>
    <t>15 - 19 años</t>
  </si>
  <si>
    <t>ALIMENTACION SALUDABLE</t>
  </si>
  <si>
    <t>TABAQUISMO</t>
  </si>
  <si>
    <t>CONSUMO DE DROGAS</t>
  </si>
  <si>
    <t>SALUD SEXUAL REPRODUCTIVA</t>
  </si>
  <si>
    <t>REGULACION DE FECUNDIDAD</t>
  </si>
  <si>
    <t>PREVENCION VIH-ITS</t>
  </si>
  <si>
    <t>REM-P12. PERSONAS CON PAP – MAMOGRAFIA - EXAMEN FISICO DE MAMA VIGENTES Y PRODUCCION DE PAP Y VPH (SEMESTRAL)</t>
  </si>
  <si>
    <t>SECCION A: PROGRAMA DE CANCER DE CUELLO UTERINO: POBLACIÓN CON PAP VIGENTE</t>
  </si>
  <si>
    <t>MUJERES
con PAP Vigente 
en los ultimos 3 años</t>
  </si>
  <si>
    <t>TRANS MASCULINO
con PAP Vigente 
en los ultimos 3 años</t>
  </si>
  <si>
    <t>Menor de 25 años</t>
  </si>
  <si>
    <t xml:space="preserve">25 a 29 años </t>
  </si>
  <si>
    <t>80  y más años</t>
  </si>
  <si>
    <t>(*) FUENTE DE INFORMACIÓN: CITOEXPERT O REVICAN</t>
  </si>
  <si>
    <t>SECCIÓN B.1- PROGRAMA DE CANCER DE CUELLO UTERINO: PAP REALIZADOS E INFORMADOS SEGÚN RESULTADOS Y GRUPOS DE EDAD
(Examen realizados en la red pública)</t>
  </si>
  <si>
    <t>GRUPO DE EDAD  
(en años)</t>
  </si>
  <si>
    <t>PAP INFORMADOS SEGÚN RESULTADO</t>
  </si>
  <si>
    <t>NORMALES</t>
  </si>
  <si>
    <t>INADECUADOS Y ATIPICOS</t>
  </si>
  <si>
    <t>POSITIVOS</t>
  </si>
  <si>
    <t xml:space="preserve">TOTAL PAP INFORMADOS EN TRANS MASCULINO </t>
  </si>
  <si>
    <t>INADECUADOS</t>
  </si>
  <si>
    <t>ATIPICOS</t>
  </si>
  <si>
    <t xml:space="preserve"> HPV</t>
  </si>
  <si>
    <t>NIE I</t>
  </si>
  <si>
    <t>NIE II</t>
  </si>
  <si>
    <t xml:space="preserve"> NIE III</t>
  </si>
  <si>
    <t>Ca. Inv. (Epidermoide)</t>
  </si>
  <si>
    <t>Ca. Inv. (Adenocarcinoma)</t>
  </si>
  <si>
    <t>SECCIÓN B.2- PROGRAMA DE CANCER DE CUELLO UTERINO: PAP REALIZADOS E INFORMADOS SEGÚN RESULTADOS Y GRUPOS DE EDAD
(Examen realizados en extrasistema)</t>
  </si>
  <si>
    <t xml:space="preserve">SECCION C: PROGRAMA DE CANCER DE MAMA: MUJERES CON MAMOGRAFÍA VIGENTE EN LOS ULTIMOS 3 AÑOS. </t>
  </si>
  <si>
    <t>Mujeres con mamografia vigente            (Menor o igual a 3 años)</t>
  </si>
  <si>
    <t>Menor de 35 años</t>
  </si>
  <si>
    <t>35 a 49 años</t>
  </si>
  <si>
    <t>(*) FUENTE DE INFORMACIÓN:  TARJETERO POBLACIONAL DE LA APS</t>
  </si>
  <si>
    <t>SECCION D: PROGRAMA DE CANCER DE MAMA: NÚMERO DE MUJERES CON EXAMEN FÍSICO DE MAMA (VIGENTE)</t>
  </si>
  <si>
    <t xml:space="preserve">Mujeres con EFM vigente
</t>
  </si>
  <si>
    <t>(*) FUENTE DE INFORMACIÓN: TARJETERO POBLACIONAL DE LA APS</t>
  </si>
  <si>
    <t>SECCION E: PROGRAMA DE CANCER DE CUELLO UTERINO: POBLACIÓN CON VPH VIGENTE</t>
  </si>
  <si>
    <t>MUJERES
con Examen VPH Vigente 
en los ultimos 5 años</t>
  </si>
  <si>
    <t>TRANS MASCULINO
con Examen VPH Vigente 
en los ultimos 5 años</t>
  </si>
  <si>
    <t>SECCIÓN F: PROGRAMA DE CANCER DE CUELLO UTERINO: RESULTADOS DE VPH  REALIZADOS EN EL SISTEMA PUBLICO SEGÚN GRUPOS DE EDAD (Examen realizados en la red pública)</t>
  </si>
  <si>
    <t>GRUPO DE EDAD 
(en años)</t>
  </si>
  <si>
    <t>VPH INFORMADOS SEGÚN RESULTADO</t>
  </si>
  <si>
    <t>VPH (-)</t>
  </si>
  <si>
    <t xml:space="preserve">TOTAL VPH  INFORMADOS EN TRANS MASCULINO </t>
  </si>
  <si>
    <t>VPH 16 (+)</t>
  </si>
  <si>
    <t>VPH 18 (+)</t>
  </si>
  <si>
    <t xml:space="preserve">VPH AR* (+) </t>
  </si>
  <si>
    <t>* Agrupados Alto Riesgo</t>
  </si>
  <si>
    <t>SECCIÓN F.1: PROGRAMA DE CANCER DE CUELLO UTERINO: RESULTADOS DE  VPH, REALIZADOS EN EL EXTRASISTEMA SEGÚN  GRUPOS DE EDAD (Examen realizados en extrasistema)</t>
  </si>
  <si>
    <t xml:space="preserve">VPH AR (+) </t>
  </si>
  <si>
    <t>REM-P13. NIÑOS, NIÑAS, ADOLESCENTES Y JÓVENES DE LA RED DE PROTECCIÓN SENAME EN ATENCIÓN</t>
  </si>
  <si>
    <t>SECCIÓN A. POBLACIÓN SENAME POTENCIAL DE ATENCION EN APS AL CORTE</t>
  </si>
  <si>
    <t>TIPO DE PROGRAMAS SENAME</t>
  </si>
  <si>
    <t>MIGRANTES</t>
  </si>
  <si>
    <t>PUEBLOS ORIGINARIOS</t>
  </si>
  <si>
    <t>Ambulatorios</t>
  </si>
  <si>
    <t>Residenciales</t>
  </si>
  <si>
    <t>CIP-CRC</t>
  </si>
  <si>
    <t>N° TOTAL DE POBLACIÓN POTENCIAL SENAME</t>
  </si>
  <si>
    <t>SECCIÓN B. NIÑOS, NIÑAS, ADOLESCENTES Y JÓVENES VINCULADOS A POBLACIÓN SENAME EN CONTROL DE SALUD EN APS AL CORTE</t>
  </si>
  <si>
    <t>Tipo de Programas SENAME</t>
  </si>
  <si>
    <t xml:space="preserve">POR EDAD </t>
  </si>
  <si>
    <t xml:space="preserve"> 0 - 4</t>
  </si>
  <si>
    <t xml:space="preserve"> 5 - 9</t>
  </si>
  <si>
    <t xml:space="preserve"> 10 - 14 </t>
  </si>
  <si>
    <t>15 a 19</t>
  </si>
  <si>
    <t>Mayor a 25 años</t>
  </si>
  <si>
    <t>AMBULATORIOS</t>
  </si>
  <si>
    <t>RESIDENCIALES</t>
  </si>
  <si>
    <t xml:space="preserve">CIP - CRC </t>
  </si>
  <si>
    <t>SECCIÓN C. VARIABLES DE SEGUIMIENTO A POBLACIÓN SENAME EN CONTROL DE SALUD EN APS AL CORTE</t>
  </si>
  <si>
    <t>Variable</t>
  </si>
  <si>
    <t>20 a 24</t>
  </si>
  <si>
    <t>POBLACIÓN EN CONTROL CON MÉTODO DE REGULACIÓN DE FERTILIDAD</t>
  </si>
  <si>
    <t>GESTANTES EN CONTROL CON RIESGO PSICOSOCIAL</t>
  </si>
  <si>
    <t>POBLACIÓN INFANTIL EN CONTROL</t>
  </si>
  <si>
    <t>POBLACIÓN EN CONTROL DE SALUD INTEGRAL DE ADOLESCENTES SEGÚN ÁREA DE RIESGO</t>
  </si>
  <si>
    <t>POBLACIÓN EN CONTROL DE SALUD MENTAL</t>
  </si>
  <si>
    <t>POBLACIÓN EN PROGRAMA DE ACOMPAÑAMIENTO PSICOSOCIAL</t>
  </si>
  <si>
    <t>SECCIÓN D. NIÑOS, NIÑAS, ADOLESCENTES Y JÓVENES VINCULADOS A LA RED SENAME EN CONTROL DE SALUD MENTAL EN ESPECIALIDAD AL CORTE</t>
  </si>
  <si>
    <t xml:space="preserve">Codigo CIE 10 RAYEN </t>
  </si>
  <si>
    <t>Descripcion del Diagnostico  - RAYEN</t>
  </si>
  <si>
    <t>F01.0</t>
  </si>
  <si>
    <t>DEMENCIA VASCULAR DE COMIENZO AGUDO</t>
  </si>
  <si>
    <t>F01.1</t>
  </si>
  <si>
    <t>DEMENCIA VASCULAR POR INFARTOS MULTIPLES</t>
  </si>
  <si>
    <t>F01.2</t>
  </si>
  <si>
    <t>DEMENCIA VASCULAR SUBCORTICAL</t>
  </si>
  <si>
    <t>F01.3</t>
  </si>
  <si>
    <t>DEMENCIA VASCULAR MIXTA, CORTICAL Y SUBCORTICAL</t>
  </si>
  <si>
    <t>F01.8</t>
  </si>
  <si>
    <t>OTRAS DEMENCIAS VASCULARES</t>
  </si>
  <si>
    <t>F01.9</t>
  </si>
  <si>
    <t>DEMENCIA VASCULAR, NO ESPECIFICADA</t>
  </si>
  <si>
    <t>F03</t>
  </si>
  <si>
    <t>DEMENCIA, NO ESPECIFICADA</t>
  </si>
  <si>
    <t>F04.X</t>
  </si>
  <si>
    <t>SINDROME AMNESICO ORGANICO, NO INDUCIDO POR ALCOHOL O POR OTRAS SUSTANCIAS PSICOACTIVAS</t>
  </si>
  <si>
    <t>F05.0</t>
  </si>
  <si>
    <t>DELIRIO NO SUPERPUESTO A UN CUADRO DE DEMENCIA, ASI DESCRITO</t>
  </si>
  <si>
    <t>F05.1</t>
  </si>
  <si>
    <t>DELIRIO SUPERPUESTO A UN CUADRO DE DEMENCIA</t>
  </si>
  <si>
    <t>F05.8</t>
  </si>
  <si>
    <t>OTROS DELIRIOS</t>
  </si>
  <si>
    <t>F05.9</t>
  </si>
  <si>
    <t>DELIRIO, NO ESPECIFICADO</t>
  </si>
  <si>
    <t>F06.0</t>
  </si>
  <si>
    <t>ALUCINOSIS ORGANICA</t>
  </si>
  <si>
    <t>F06.1</t>
  </si>
  <si>
    <t>TRASTORNO CATATONICO, ORGANICO</t>
  </si>
  <si>
    <t>F06.2</t>
  </si>
  <si>
    <t>TRASTORNO DELIRANTE (ESQUIZOFRENIFORME), ORGANICO</t>
  </si>
  <si>
    <t>F06.3</t>
  </si>
  <si>
    <t>TRASTORNOS DEL HUMOR (AFECTIVOS), ORGANICOS</t>
  </si>
  <si>
    <t>F06.4</t>
  </si>
  <si>
    <t>TRASTORNO DE ANSIEDAD, ORGANICO</t>
  </si>
  <si>
    <t>F06.5</t>
  </si>
  <si>
    <t>TRASTORNO DISOCIATIVO, ORGANICO</t>
  </si>
  <si>
    <t>F06.6</t>
  </si>
  <si>
    <t>TRASTORNO DE LABILIDAD EMOCIONAL (ASTENICO), ORGANICO</t>
  </si>
  <si>
    <t>F06.7</t>
  </si>
  <si>
    <t xml:space="preserve">TRASTORNO COGNOSCITIVO LEVE </t>
  </si>
  <si>
    <t>F06.8</t>
  </si>
  <si>
    <t>Otros trastornos mentales especificados debidos a lesión y disfunción cerebral y a enfermedad física</t>
  </si>
  <si>
    <t>F06.9</t>
  </si>
  <si>
    <t>Trastorno mental no especificado debido a lesión y disfunción cerebral y a enfermedad física</t>
  </si>
  <si>
    <t>F07.0</t>
  </si>
  <si>
    <t>TRASTORNO DE LA PERSONALIDAD, ORGANICO</t>
  </si>
  <si>
    <t>F07.1</t>
  </si>
  <si>
    <t>SINDROME POSTENCEFALITICO</t>
  </si>
  <si>
    <t>F07.2</t>
  </si>
  <si>
    <t>SINDROME POSTCONCUSIONAL</t>
  </si>
  <si>
    <t>F07.8</t>
  </si>
  <si>
    <t>Otros trastornos orgánicos de la personalidad y del comportamiento debidos a enfermedad, lesión y disfunción cerebrales</t>
  </si>
  <si>
    <t>F07.9</t>
  </si>
  <si>
    <t>Trastorno orgánico de la personalidad y del comportamiento, no especificado, debido a enfermedad, lesión y disfunción cerebral</t>
  </si>
  <si>
    <t>F09</t>
  </si>
  <si>
    <t>TRASTORNO MENTAL ORGANICO O SINTOMATICO NO ESPECIFICADO</t>
  </si>
  <si>
    <t>F10</t>
  </si>
  <si>
    <t>Trastornos mentales y del comportamiento debidos al uso de alcohol, intoxicación aguda</t>
  </si>
  <si>
    <t>F10.1</t>
  </si>
  <si>
    <t>Trastornos mentales y del comportamiento debidos al uso de alcohol, uso nocivo</t>
  </si>
  <si>
    <t>F10.2</t>
  </si>
  <si>
    <t>Trastornos mentales y del comportamiento debidos al uso de alcohol, síndrome de dependencia</t>
  </si>
  <si>
    <t>F10.3</t>
  </si>
  <si>
    <t>Trastornos mentales y del comportamiento debidos al uso de alcohol, estado de abstinencia</t>
  </si>
  <si>
    <t>F10.4</t>
  </si>
  <si>
    <t>Trastornos mentales y del comportamiento debidos al uso de alcohol, estado de abstinencia con delirio</t>
  </si>
  <si>
    <t>F10.5</t>
  </si>
  <si>
    <t>Trastornos mentales y del comportamiento debidos al uso de alcohol, trastorno psicótico</t>
  </si>
  <si>
    <t>F10.6</t>
  </si>
  <si>
    <t>Trastornos mentales y del comportamiento debidos al uso de alcohol, síndrome amnésico</t>
  </si>
  <si>
    <t>F10.7</t>
  </si>
  <si>
    <t>Trastornos mentales y del comportamiento debidos al uso de alcohol, trastorno psicótico residual y de comienzo tardío</t>
  </si>
  <si>
    <t>F10.8</t>
  </si>
  <si>
    <t>OTRO TRASTORNO MENTAL Y DEL COMPORTAMIENTO DEBIDO AL USO DE ALCOHOL</t>
  </si>
  <si>
    <t>F10.9</t>
  </si>
  <si>
    <t>Trastornos mentales y del comportamiento debidos al uso de alcohol, trastorno mental y del comportamiento, no especificado</t>
  </si>
  <si>
    <t>F11.0</t>
  </si>
  <si>
    <t>TRASTORNO MENTAL Y DEL COMPORTAMIENTO DEBIDO A INTOXICACION AGUDA POR USO DE OPIACEOS</t>
  </si>
  <si>
    <t>F11.1</t>
  </si>
  <si>
    <t>Trastornos mentales y del comportamiento debidos al uso de opiáceos, uso nocivo</t>
  </si>
  <si>
    <t>F11.2</t>
  </si>
  <si>
    <t>Trastornos mentales y del comportamiento debidos al uso de opiáceos, síndrome de dependencia</t>
  </si>
  <si>
    <t>F11.3</t>
  </si>
  <si>
    <t>Trastornos mentales y del comportamiento debidos al uso de opiáceos, estado de abstinencia</t>
  </si>
  <si>
    <t>F11.4</t>
  </si>
  <si>
    <t>Trastornos mentales y del comportamiento debidos al uso de opiáceos, estado de abstinencia con delirio</t>
  </si>
  <si>
    <t>F11.5</t>
  </si>
  <si>
    <t>Trastornos mentales y del comportamiento debidos al uso de opiáceos, trastorno psicótico</t>
  </si>
  <si>
    <t>F11.6</t>
  </si>
  <si>
    <t>Trastornos mentales y del comportamiento debidos al uso de opiáceos, síndrome amnésico</t>
  </si>
  <si>
    <t>F11.7</t>
  </si>
  <si>
    <t>TRASTORNO PSICOTICO RESIDUAL Y DE COMIENZO TARDIO DEBIDO AL USO DE OPIACEOS</t>
  </si>
  <si>
    <t>F11.8</t>
  </si>
  <si>
    <t>OTRO TRASTORNO MENTAL Y DEL COMPORTAMIENTO DEBIDO AL USO DE OPIACEOS</t>
  </si>
  <si>
    <t>F11.9</t>
  </si>
  <si>
    <t>Trastornos mentales y del comportamiento debidos al uso de opiáceos, trastorno mental y del comportamiento, no especificado</t>
  </si>
  <si>
    <t>F12.0</t>
  </si>
  <si>
    <t>TRASTORNO MENTAL Y DEL COMPORTAMIENTO DEBIDO A INTOXICACION AGUDA POR USO DE CANNABINOIDES</t>
  </si>
  <si>
    <t>F12.1</t>
  </si>
  <si>
    <t>Trastornos mentales y del comportamiento debidos al uso de cannabinoides, uso nocivo</t>
  </si>
  <si>
    <t>F12.2</t>
  </si>
  <si>
    <t>Trastornos mentales y del comportamiento debidos al uso de cannabinoides, síndrome de dependencia</t>
  </si>
  <si>
    <t>F12.3</t>
  </si>
  <si>
    <t>Trastornos mentales y del comportamiento debidos al uso de cannabinoides, estado de abstinencia</t>
  </si>
  <si>
    <t>F12.4</t>
  </si>
  <si>
    <t>Trastornos mentales y del comportamiento debidos al uso de cannabinoides, estado de abstinencia con delirio</t>
  </si>
  <si>
    <t>F12.5</t>
  </si>
  <si>
    <t>Trastornos mentales y del comportamiento debidos al uso de cannabinoides, trastorno psicótico</t>
  </si>
  <si>
    <t>F12.6</t>
  </si>
  <si>
    <t>Trastornos mentales y del comportamiento debidos al uso de cannabinoides, síndrome amnésico</t>
  </si>
  <si>
    <t>F12.7</t>
  </si>
  <si>
    <t>TRASTORNO PSICOTICO RESIDUAL Y DE COMIENZO TARDIO DEBIDO AL USO DE CANNABINOIDES</t>
  </si>
  <si>
    <t>F12.8</t>
  </si>
  <si>
    <t>OTRO TRASTORNO MENTAL Y DEL COMPORTAMIENTO DEBIDO AL USO DE CANNABINOIDES</t>
  </si>
  <si>
    <t>F12.9</t>
  </si>
  <si>
    <t>Trastornos mentales y del comportamiento debidos al uso de cannabinoides, trastorno mental y del comportamiento, no especificado</t>
  </si>
  <si>
    <t>f13.0</t>
  </si>
  <si>
    <t>Trastornos mentales y del comportamiento debidos al uso de sedantes o hipnóticos, intoxicación aguda</t>
  </si>
  <si>
    <t>f13.1</t>
  </si>
  <si>
    <t>Trastornos mentales y del comportamiento debidos al uso de sedantes o hipnóticos, uso nocivo</t>
  </si>
  <si>
    <t>f13.2</t>
  </si>
  <si>
    <t>Trastornos mentales y del comportamiento debidos al uso de sedantes o hipnóticos, síndrome de dependencia</t>
  </si>
  <si>
    <t>f13.3</t>
  </si>
  <si>
    <t>Trastornos mentales y del comportamiento debidos al uso de sedantes o hipnóticos, estado de abstinencia</t>
  </si>
  <si>
    <t>f13.4</t>
  </si>
  <si>
    <t>Trastornos mentales y del comportamiento debidos al uso de sedantes o hipnóticos, estado de abstinencia con delirio</t>
  </si>
  <si>
    <t>f13.5</t>
  </si>
  <si>
    <t>Trastornos mentales y del comportamiento debidos al uso de sedantes o hipnóticos, trastorno psicótico</t>
  </si>
  <si>
    <t>f13.6</t>
  </si>
  <si>
    <t>Trastornos mentales y del comportamiento debidos al uso de sedantes o hipnóticos, síndrome amnésico</t>
  </si>
  <si>
    <t>f13.7</t>
  </si>
  <si>
    <t>TRASTORNO PSICOTICO RESIDUAL Y DE COMIENZO TARDIO DEBIDO AL USO DE SEDANTES O HIPNOTICOS</t>
  </si>
  <si>
    <t>f13.8</t>
  </si>
  <si>
    <t>OTRO TRASTORNO MENTAL Y DEL COMPORTAMIENTO DEBIDO AL USO DE SEDANTES O HIPNOTICOS</t>
  </si>
  <si>
    <t>f13.9</t>
  </si>
  <si>
    <t>Trastornos mentales y del comportamiento debidos al uso de sedantes o hipnóticos, trastorno mental y del comportamiento, no especificado</t>
  </si>
  <si>
    <t>F14.0</t>
  </si>
  <si>
    <t>TRASTORNO MENTAL Y DEL COMPORTAMIENTO DEBIDO A INTOXICACION AGUDA POR USO DE COCAINA</t>
  </si>
  <si>
    <t>F14.1</t>
  </si>
  <si>
    <t>Trastornos mentales y del comportamiento debidos al uso de cocaína, uso nocivo</t>
  </si>
  <si>
    <t>F14.2</t>
  </si>
  <si>
    <t>Trastornos mentales y del comportamiento debidos al uso de cocaína, síndrome de dependencia</t>
  </si>
  <si>
    <t>F14.3</t>
  </si>
  <si>
    <t>Trastornos mentales y del comportamiento debidos al uso de cocaína, estado de abstinencia</t>
  </si>
  <si>
    <t>F14.4</t>
  </si>
  <si>
    <t>Trastornos mentales y del comportamiento debidos al uso de cocaína, estado de abstinencia con delirio</t>
  </si>
  <si>
    <t>F14.5</t>
  </si>
  <si>
    <t>Trastornos mentales y del comportamiento debidos al uso de cocaína, trastorno psicótico</t>
  </si>
  <si>
    <t>F14.6</t>
  </si>
  <si>
    <t>Trastornos mentales y del comportamiento debidos al uso de cocaína, síndrome amnésico</t>
  </si>
  <si>
    <t>F14.7</t>
  </si>
  <si>
    <t>TRASTORNO PSICOTICO RESIDUAL Y DE COMIENZO TARDIO, DEBIDO AL USO DE COCAINA</t>
  </si>
  <si>
    <t>F14.8</t>
  </si>
  <si>
    <t>Trastornos mentales y del comportamiento debidos al uso de cocaína, otros trastornos mentales y del comportamiento</t>
  </si>
  <si>
    <t>F14.9</t>
  </si>
  <si>
    <t>Trastornos mentales y del comportamiento debidos al uso de cocaína, trastorno mental y del comportamiento, no especificado</t>
  </si>
  <si>
    <t>F15.0</t>
  </si>
  <si>
    <t>Trastornos mentales y del comportamiento debidos al uso de otros estimulantes, excluida la cafeína, intoxicación aguda</t>
  </si>
  <si>
    <t>F15.1</t>
  </si>
  <si>
    <t>Trastornos mentales y del comportamiento debidos al uso de otros estimulantes, incluida la cafeína, uso nocivo</t>
  </si>
  <si>
    <t>F15.2</t>
  </si>
  <si>
    <t>Trastornos mentales y del comportamiento debidos al uso de otros estimulantes, incluida la cafeína, síndrome de dependencia</t>
  </si>
  <si>
    <t>F15.3</t>
  </si>
  <si>
    <t>Trastornos mentales y del comportamiento debidos al uso de otros estimulantes, incluida la cafeína, estado de abstinencia</t>
  </si>
  <si>
    <t>F15.4</t>
  </si>
  <si>
    <t>Trastornos mentales y del comportamiento debidos al uso de otros estimulantes, incluida la cafeína, estado de abstinencia con delirio</t>
  </si>
  <si>
    <t>F15.5</t>
  </si>
  <si>
    <t>Trastornos mentales y del comportamiento debidos al uso de otros estimulantes, incluida la cafeína, trastorno psicótico</t>
  </si>
  <si>
    <t>F15.6</t>
  </si>
  <si>
    <t>Trastornos mentales y del comportamiento debidos al uso de otros estimulantes, incluida la cafeína, síndrome amnésico</t>
  </si>
  <si>
    <t>F15.7</t>
  </si>
  <si>
    <t>Trastornos mentales y del comportamiento debidos al uso de otros estimulantes, incluida la cafeína, trastorno psicótico residual y de comienzo tardío</t>
  </si>
  <si>
    <t>F15.8</t>
  </si>
  <si>
    <t>Trastornos mentales y del comportamiento debidos al uso de otros estimulantes, incluida la cafeína, otros trastornos mentales y del comportamiento</t>
  </si>
  <si>
    <t>F15.9</t>
  </si>
  <si>
    <t>F16.0</t>
  </si>
  <si>
    <t>TRASTORNO MENTAL Y DEL COMPORTAMIENTO DEBIDO A INTOXICACION AGUDA POR USO DE ALUCINOGENOS</t>
  </si>
  <si>
    <t>F16.1</t>
  </si>
  <si>
    <t>Trastornos mentales y del comportamiento debidos al uso de alucinógenos, uso nocivo</t>
  </si>
  <si>
    <t>F16.2</t>
  </si>
  <si>
    <t>Trastornos mentales y del comportamiento debidos al uso de alucinógenos, síndrome de dependencia</t>
  </si>
  <si>
    <t>F16.3</t>
  </si>
  <si>
    <t>Trastornos mentales y del comportamiento debidos al uso de alucinógenos, estado de abstinencia</t>
  </si>
  <si>
    <t>F16.4</t>
  </si>
  <si>
    <t>Trastornos mentales y del comportamiento debidos al uso de alucinógenos, estado de abstinencia con delirio</t>
  </si>
  <si>
    <t>F16.5</t>
  </si>
  <si>
    <t>Trastornos mentales y del comportamiento debidos al uso de alucinógenos, trastorno psicótico</t>
  </si>
  <si>
    <t>F16.6</t>
  </si>
  <si>
    <t>Trastornos mentales y del comportamiento debidos al uso de alucinógenos, síndrome amnésico</t>
  </si>
  <si>
    <t>F16.7</t>
  </si>
  <si>
    <t>TRASTORNO PSICOTICO RESIDUAL Y DE COMIENZO TARDIO DEBIDO AL USO DE ALUCINOGENOS</t>
  </si>
  <si>
    <t>F16.8</t>
  </si>
  <si>
    <t>OTRO TRASTORNO MENTAL Y DEL COMPORTAMIENTO DEBIDO AL USO DE ALUCINOGENOS</t>
  </si>
  <si>
    <t>F16.9</t>
  </si>
  <si>
    <t>Trastornos mentales y del comportamiento debidos al uso de alucinógenos, trastorno mental y del comportamiento, no especificado</t>
  </si>
  <si>
    <t>F17.0</t>
  </si>
  <si>
    <t>TRASTORNO MENTAL Y DEL COMPORTAMIENTO DEBIDO A INTOXICACION AGUDA POR USO DE TABACO</t>
  </si>
  <si>
    <t>F17.1</t>
  </si>
  <si>
    <t>Trastornos mentales y del comportamiento debidos al uso de tabaco, uso nocivo</t>
  </si>
  <si>
    <t>F17.2</t>
  </si>
  <si>
    <t>Trastornos mentales y del comportamiento debidos al uso de tabaco, síndrome de dependencia</t>
  </si>
  <si>
    <t>F17.3</t>
  </si>
  <si>
    <t>Trastornos mentales y del comportamiento debidos al uso de tabaco, estado de abstinencia</t>
  </si>
  <si>
    <t>F17.4</t>
  </si>
  <si>
    <t>Trastornos mentales y del comportamiento debidos al uso de tabaco, estado de abstinencia con delirio</t>
  </si>
  <si>
    <t>F17.5</t>
  </si>
  <si>
    <t>Trastornos mentales y del comportamiento debidos al uso de tabaco, trastorno psicótico</t>
  </si>
  <si>
    <t>F17.6</t>
  </si>
  <si>
    <t>Trastornos mentales y del comportamiento debidos al uso de tabaco, síndrome amnésico</t>
  </si>
  <si>
    <t>F17.7</t>
  </si>
  <si>
    <t>TRASTORNO PSICOTICO RESIDUAL Y DE COMIENZO TARDIO DEBIDO AL USO DE TABACO</t>
  </si>
  <si>
    <t>F17.8</t>
  </si>
  <si>
    <t>OTRO TRASTORNO MENTAL Y DEL COMPORTAMIENTO DEBIDO AL USO DE TABACO</t>
  </si>
  <si>
    <t>F17.9</t>
  </si>
  <si>
    <t>Trastornos mentales y del comportamiento debidos al uso de tabaco, trastorno mental y del comportamiento, no especificado</t>
  </si>
  <si>
    <t>F18.0</t>
  </si>
  <si>
    <t>Trastornos mentales y del comportamiento debidos al uso de disolventes volátiles, intoxicación aguda</t>
  </si>
  <si>
    <t>F18.1</t>
  </si>
  <si>
    <t>Trastornos mentales y del comportamiento debidos al uso de disolventes volátiles, uso nocivo</t>
  </si>
  <si>
    <t>F18.2</t>
  </si>
  <si>
    <t>Trastornos mentales y del comportamiento debidos al uso de disolventes volátiles, síndrome de dependencia</t>
  </si>
  <si>
    <t>F18.3</t>
  </si>
  <si>
    <t>Trastornos mentales y del comportamiento debidos al uso de disolventes volátiles, estado de abstinencia</t>
  </si>
  <si>
    <t>F18.4</t>
  </si>
  <si>
    <t>Trastornos mentales y del comportamiento debidos al uso de disolventes volátiles, estado de abstinencia con delirio</t>
  </si>
  <si>
    <t>F18.5</t>
  </si>
  <si>
    <t>Trastornos mentales y del comportamiento debidos al uso de disolventes volátiles, trastorno psicótico</t>
  </si>
  <si>
    <t>F18.6</t>
  </si>
  <si>
    <t>Trastornos mentales y del comportamiento debidos al uso de disolventes volátiles, síndrome amnésico</t>
  </si>
  <si>
    <t>F18.7</t>
  </si>
  <si>
    <t>TRASTORNO PSICOTICO RESIDUAL Y DE COMIENZO TARDIO DEBIDO AL USO DE DISOLVENTES VOLATILES</t>
  </si>
  <si>
    <t>F18.8</t>
  </si>
  <si>
    <t>OTRO TRASTORNO MENTAL Y DEL COMPORTAMIENTO DEBIDO AL USO DE DISOLVENTES VOLATILES</t>
  </si>
  <si>
    <t>F18.9</t>
  </si>
  <si>
    <t>Trastornos mentales y del comportamiento debidos al uso de disolventes volátiles, trastorno mental y del comportamiento, no especificado</t>
  </si>
  <si>
    <t>F19.0</t>
  </si>
  <si>
    <t>Trastornos mentales y del comportamiento debidos al uso de múltiples drogas y al uso de otras sustancias psicoactivas, intoxicación aguda</t>
  </si>
  <si>
    <t>F19.1</t>
  </si>
  <si>
    <t>Trastornos mentales y del comportamiento debidos al uso de múltiples drogas y al uso de otras sustancias psicoactivas, uso nocivo</t>
  </si>
  <si>
    <t>F19.2</t>
  </si>
  <si>
    <t>Trastornos mentales y del comportamiento debidos al uso de múltiples drogas y al uso de otras sustancias psicoactivas, síndrome de dependencia</t>
  </si>
  <si>
    <t>F19.3</t>
  </si>
  <si>
    <t>Trastornos mentales y del comportamiento debidos al uso de múltiples drogas y al uso de otras sustancias psicoactivas, estado de abstinencia</t>
  </si>
  <si>
    <t>F19.4</t>
  </si>
  <si>
    <t>Trastornos mentales y del comportamiento debidos al uso de múltiples drogas y al uso de otras sustancias psicoactivas, estado de abstinencia con delirio</t>
  </si>
  <si>
    <t>F19.5</t>
  </si>
  <si>
    <t>Trastornos mentales y del comportamiento debidos al uso de múltiples drogas y al uso de otras sustancias psicoactivas, trastorno psicótico</t>
  </si>
  <si>
    <t>F19.6</t>
  </si>
  <si>
    <t>Trastornos mentales y del comportamiento debidos al uso de múltiples drogas y al uso de otras sustancias psicoactivas, síndrome amnésico</t>
  </si>
  <si>
    <t>F19.7</t>
  </si>
  <si>
    <t>Trastornos mentales y del comportamiento debidos al uso de múltiples drogas y al uso de otras sustancias psicoactivas, trastorno psicótico residual y de comienzo tardío</t>
  </si>
  <si>
    <t>F19.8</t>
  </si>
  <si>
    <t>Trastornos mentales y del comportamiento debidos al uso de múltiples drogas y al uso de otras sustancias psicoactivas, otros trastornos mentales y del comportamiento</t>
  </si>
  <si>
    <t>F19.9</t>
  </si>
  <si>
    <t>Trastornos mentales y del comportamiento debidos al uso de múltiples drogas y al uso de otras sustancias psicoactivas, trastorno mental y del comportamiento, no especificado</t>
  </si>
  <si>
    <t>F20.0</t>
  </si>
  <si>
    <t>ESQUIZOFRENIA PARANOIDE</t>
  </si>
  <si>
    <t>F20.1</t>
  </si>
  <si>
    <t>ESQUIZOFRENIA HEBEFRENICA</t>
  </si>
  <si>
    <t>F20.2</t>
  </si>
  <si>
    <t>ESQUIZOFRENIA CATATONICA</t>
  </si>
  <si>
    <t>F20.3</t>
  </si>
  <si>
    <t>ESQUIZOFRENIA INDIFERENCIADA</t>
  </si>
  <si>
    <t>F20.4</t>
  </si>
  <si>
    <t>DEPRESION POSTESQUIZOFRENICA</t>
  </si>
  <si>
    <t>F20.5</t>
  </si>
  <si>
    <t>ESQUIZOFRENIA RESIDUAL</t>
  </si>
  <si>
    <t>F20.6</t>
  </si>
  <si>
    <t>ESQUIZOFRENIA SIMPLE</t>
  </si>
  <si>
    <t>F20.8</t>
  </si>
  <si>
    <t>OTRAS ESQUIZOFRENIAS</t>
  </si>
  <si>
    <t>F20.9</t>
  </si>
  <si>
    <t>ESQUIZOFRENIA, NO ESPECIFICADA</t>
  </si>
  <si>
    <t>F21.X</t>
  </si>
  <si>
    <t>TRASTORNO ESQUIZOTIPICO</t>
  </si>
  <si>
    <t>F22.0</t>
  </si>
  <si>
    <t>TRASTORNO DELIRANTE</t>
  </si>
  <si>
    <t>F22.8</t>
  </si>
  <si>
    <t>OTROS TRASTORNOS DELIRANTES PERSISTENTES</t>
  </si>
  <si>
    <t>F22.9</t>
  </si>
  <si>
    <t>TRASTORNO DELIRANTE PERSISTENTE, NO ESPECIFICADO</t>
  </si>
  <si>
    <t>F23.0</t>
  </si>
  <si>
    <t>TRASTORNO PSICOTICO AGUDO POLIMORFO, SIN SINTOMAS DE ESQUIZOFRENIA</t>
  </si>
  <si>
    <t>F23.1</t>
  </si>
  <si>
    <t>TRASTORNO PSICOTICO AGUDO POLIMORFO, CON SINTOMAS DE ESQUIZOFRENIA</t>
  </si>
  <si>
    <t>F23.2</t>
  </si>
  <si>
    <t>TRASTORNO PSICOTICO AGUDO DE TIPO ESQUIZOFRENICO</t>
  </si>
  <si>
    <t>F23.3</t>
  </si>
  <si>
    <t>OTRO TRASTORNO PSICOTICO AGUDO, CON PREDOMINIO DE IDEAS DELIRANTES</t>
  </si>
  <si>
    <t>F23.8</t>
  </si>
  <si>
    <t>OTROS TRASTORNOS PSICOTICOS AGUDOS Y TRANSITORIOS</t>
  </si>
  <si>
    <t>F23.9</t>
  </si>
  <si>
    <t>TRASTORNO PSICOTICO AGUDO Y TRANSITORIO, NO ESPECIFICADO</t>
  </si>
  <si>
    <t>F24.X</t>
  </si>
  <si>
    <t>TRASTORNO DELIRANTE INDUCIDO</t>
  </si>
  <si>
    <t>F25.0</t>
  </si>
  <si>
    <t>TRASTORNO ESQUIZOAFECTIVO DE TIPO MANIACO</t>
  </si>
  <si>
    <t>F25.1</t>
  </si>
  <si>
    <t>TRASTORNO ESQUIZOAFECTIVO DE TIPO DEPRESIVO</t>
  </si>
  <si>
    <t>F25.2</t>
  </si>
  <si>
    <t>TRASTORNO ESQUIZOAFECTIVO DE TIPO MIXTO</t>
  </si>
  <si>
    <t>F25.8</t>
  </si>
  <si>
    <t>OTROS TRASTORNOS ESQUIZOAFECTIVOS</t>
  </si>
  <si>
    <t>F25.9</t>
  </si>
  <si>
    <t>TRASTORNO ESQUIZOAFECTIVO, NO ESPECIFICADO</t>
  </si>
  <si>
    <t>F28</t>
  </si>
  <si>
    <t>OTROS TRASTORNOS PSICOTICOS DE ORIGEN NO ORGANICO</t>
  </si>
  <si>
    <t>F29</t>
  </si>
  <si>
    <t>PSICOSIS DE ORIGEN NO ORGANICO, NO ESPECIFICADA</t>
  </si>
  <si>
    <t>F30.0</t>
  </si>
  <si>
    <t>HIPOMANIA</t>
  </si>
  <si>
    <t>F30.1</t>
  </si>
  <si>
    <t>MANIA SIN SINTOMAS PSICOTICOS</t>
  </si>
  <si>
    <t>F30.2</t>
  </si>
  <si>
    <t>MANIA CON SINTOMAS PSICOTICOS</t>
  </si>
  <si>
    <t>F30.8</t>
  </si>
  <si>
    <t>OTROS EPISODIOS MANIACOS</t>
  </si>
  <si>
    <t>F30.9</t>
  </si>
  <si>
    <t>EPISODIO MANIACO, NO ESPECIFICADO</t>
  </si>
  <si>
    <t>F31.0</t>
  </si>
  <si>
    <t>TRASTORNO AFECTIVO BIPOLAR, EPISODIO HIPOMANIACO PRESENTE</t>
  </si>
  <si>
    <t>F31.1</t>
  </si>
  <si>
    <t>TRASTORNO AFECTIVO BIPOLAR, EPISODIO MANIACO PRESENTE SIN SINTOMAS PSICOTICOS</t>
  </si>
  <si>
    <t>F31.2</t>
  </si>
  <si>
    <t>TRASTORNO AFECTIVO BIPOLAR, EPISODIO MANIACO PRESENTE CON SINTOMAS PSICOTICOS</t>
  </si>
  <si>
    <t>F31.3</t>
  </si>
  <si>
    <t>TRASTORNO AFECTIVO BIPOLAR, EPISODIO DEPRESIVO PRESENTE LEVE O MODERADO</t>
  </si>
  <si>
    <t>F31.4</t>
  </si>
  <si>
    <t>TRASTORNO AFECTIVO BIPOLAR, EPISODIO DEPRESIVO GRAVE PRESENTE SIN SINTOMAS PSICOTICOS</t>
  </si>
  <si>
    <t>F31.5</t>
  </si>
  <si>
    <t>TRASTORNO AFECTIVO BIPOLAR, EPISODIO DEPRESIVO GRAVE PRESENTE CON SINTOMAS PSICOTICOS</t>
  </si>
  <si>
    <t>F31.6</t>
  </si>
  <si>
    <t>TRASTORNO AFECTIVO BIPOLAR, EPISODIO MIXTO PRESENTE</t>
  </si>
  <si>
    <t>F31.7</t>
  </si>
  <si>
    <t>TRASTORNO AFECTIVO BIPOLAR, ACTUALMENTE EN REMISION</t>
  </si>
  <si>
    <t>F31.8</t>
  </si>
  <si>
    <t>OTROS TRASTORNOS AFECTIVOS BIPOLARES</t>
  </si>
  <si>
    <t>F31.9</t>
  </si>
  <si>
    <t>TRASTORNO AFECTIVO BIPOLAR, NO ESPECIFICADO</t>
  </si>
  <si>
    <t>F32.0</t>
  </si>
  <si>
    <t>EPISODIO DEPRESIVO LEVE</t>
  </si>
  <si>
    <t>F32.1</t>
  </si>
  <si>
    <t>EPISODIO DEPRESIVO MODERADO</t>
  </si>
  <si>
    <t>F32.2</t>
  </si>
  <si>
    <t>EPISODIO DEPRESIVO GRAVE SIN SINTOMAS PSICOTICOS</t>
  </si>
  <si>
    <t>F32.3</t>
  </si>
  <si>
    <t>EPISODIO DEPRESIVO GRAVE CON SINTOMAS PSICOTICOS</t>
  </si>
  <si>
    <t>F32.8</t>
  </si>
  <si>
    <t>OTROS EPISODIOS DEPRESIVOS</t>
  </si>
  <si>
    <t>F32.9</t>
  </si>
  <si>
    <t>EPISODIO DEPRESIVO, NO ESPECIFICADO</t>
  </si>
  <si>
    <t>F33.0</t>
  </si>
  <si>
    <t>TRASTORNO DEPRESIVO RECURRENTE, EPISODIO LEVE PRESENTE</t>
  </si>
  <si>
    <t>F33.1</t>
  </si>
  <si>
    <t>TRASTORNO DEPRESIVO RECURRENTE, EPISODIO MODERADO PRESENTE</t>
  </si>
  <si>
    <t>F33.2</t>
  </si>
  <si>
    <t>TRASTORNO DEPRESIVO RECURRENTE, EPISODIO DEPRESIVO GRAVE PRESENTE SIN SINTOMAS PSICOTICOS</t>
  </si>
  <si>
    <t>F33.3</t>
  </si>
  <si>
    <t>TRASTORNO DEPRESIVO RECURRENTE, EPISODIO DEPRESIVO GRAVE PRESENTE, CON SINTOMAS PSICOTICOS</t>
  </si>
  <si>
    <t>F33.4</t>
  </si>
  <si>
    <t>TRASTORNO DEPRESIVO RECURRENTE ACTUALMENTE EN REMISION</t>
  </si>
  <si>
    <t>F33.8</t>
  </si>
  <si>
    <t>OTROS TRASTORNOS DEPRESIVOS RECURRENTES</t>
  </si>
  <si>
    <t>F33.9</t>
  </si>
  <si>
    <t>TRASTORNO DEPRESIVO RECURRENTE, NO ESPECIFICADO</t>
  </si>
  <si>
    <t>F34.0</t>
  </si>
  <si>
    <t>CICLOTIMIA</t>
  </si>
  <si>
    <t>F34.1</t>
  </si>
  <si>
    <t>DISTIMIA</t>
  </si>
  <si>
    <t>F34.8</t>
  </si>
  <si>
    <t>OTROS TRASTORNOS DEL HUMOR (AFECTIVOS) PERSISTENTES</t>
  </si>
  <si>
    <t>F34.9</t>
  </si>
  <si>
    <t>TRASTORNO PERSISTENTE DEL HUMOR (AFECTIVO), NO ESPECIFICADO</t>
  </si>
  <si>
    <t>F38.0</t>
  </si>
  <si>
    <t>OTROS TRASTORNOS DEL HUMOR (AFECTIVOS), AISLADOS</t>
  </si>
  <si>
    <t>F38.1</t>
  </si>
  <si>
    <t>OTROS TRASTORNOS DEL HUMOR (AFECTIVOS), RECURRENTES</t>
  </si>
  <si>
    <t>F38.8</t>
  </si>
  <si>
    <t>OTROS TRASTORNOS DEL HUMOR (AFECTIVOS), ESPECIFICADOS</t>
  </si>
  <si>
    <t>F39.X</t>
  </si>
  <si>
    <t>TRASTORNO DEL HUMOR [AFECTIVO], NO ESPECIFICADO</t>
  </si>
  <si>
    <t>F40.0</t>
  </si>
  <si>
    <t>AGORAFOBIA</t>
  </si>
  <si>
    <t>F40.1</t>
  </si>
  <si>
    <t>F40.2</t>
  </si>
  <si>
    <t>FOBIAS ESPECIFICADAS (AISLADAS)</t>
  </si>
  <si>
    <t>F40.8</t>
  </si>
  <si>
    <t>OTROS TRASTORNOS FOBICOS DE ANSIEDAD</t>
  </si>
  <si>
    <t>F40.9</t>
  </si>
  <si>
    <t>TRASTORNO FOBICO DE ANSIEDAD, NO ESPECIFICADO</t>
  </si>
  <si>
    <t>F41.0</t>
  </si>
  <si>
    <t>TRASTORNO DE PANICO (ANSIEDAD PAROXISTICA EPISODICA)</t>
  </si>
  <si>
    <t>F41.1</t>
  </si>
  <si>
    <t>TRASTORNO DE ANSIEDAD GENERALIZADA</t>
  </si>
  <si>
    <t>F41.2</t>
  </si>
  <si>
    <t>TRASTORNO MIXTO DE ANSIEDAD Y DEPRESION</t>
  </si>
  <si>
    <t>F41.3</t>
  </si>
  <si>
    <t>OTROS TRASTORNOS DE ANSIEDAD MIXTOS</t>
  </si>
  <si>
    <t>F41.8</t>
  </si>
  <si>
    <t>OTROS TRASTORNOS DE ANSIEDAD ESPECIFICADOS</t>
  </si>
  <si>
    <t>F41.9</t>
  </si>
  <si>
    <t>TRASTORNO DE ANSIEDAD, NO ESPECIFICADO</t>
  </si>
  <si>
    <t>F42.0</t>
  </si>
  <si>
    <t>Predominio de pensamientos o rumiaciones obsesivas</t>
  </si>
  <si>
    <t>F42.1</t>
  </si>
  <si>
    <t>Predominio de actos compulsivos [rituales obsesivos</t>
  </si>
  <si>
    <t>F42.2</t>
  </si>
  <si>
    <t>Actos e ideas obsesivas mixtos</t>
  </si>
  <si>
    <t>F42.8</t>
  </si>
  <si>
    <t>OTROS TRASTORNOS OBSESIVO-COMPULSIVOS</t>
  </si>
  <si>
    <t>F42.9</t>
  </si>
  <si>
    <t>TRASTORNO OBSESIVO-COMPULSIVO, NO ESPECIFICADO</t>
  </si>
  <si>
    <t>F43.0</t>
  </si>
  <si>
    <t>REACCION AL ESTRES AGUDO</t>
  </si>
  <si>
    <t>F43.1</t>
  </si>
  <si>
    <t>TRASTORNO DE ESTRES POSTRAUMATICO</t>
  </si>
  <si>
    <t>F43.2</t>
  </si>
  <si>
    <t>TRASTORNOS DE ADAPTACION</t>
  </si>
  <si>
    <t>F43.8</t>
  </si>
  <si>
    <t>OTRAS REACCIONES AL ESTRES GRAVE</t>
  </si>
  <si>
    <t>F43.9</t>
  </si>
  <si>
    <t>REACCION AL ESTRES GRAVE, NO ESPECIFICADA</t>
  </si>
  <si>
    <t>F44.0</t>
  </si>
  <si>
    <t>AMNESIA DISOCIATIVA</t>
  </si>
  <si>
    <t>F44.1</t>
  </si>
  <si>
    <t>FUGA DISOCIATIVA</t>
  </si>
  <si>
    <t>F44.2</t>
  </si>
  <si>
    <t>ESTUPOR DISOCIATIVO</t>
  </si>
  <si>
    <t>F44.3</t>
  </si>
  <si>
    <t>TRASTORNOS DE TRANCE Y POSESION</t>
  </si>
  <si>
    <t>F44.4</t>
  </si>
  <si>
    <t>TRASTORNOS DISOCIATIVOS DEL MOVIMIENTO</t>
  </si>
  <si>
    <t>F44.5</t>
  </si>
  <si>
    <t>CONVULSIONES DISOCIATIVAS</t>
  </si>
  <si>
    <t>F44.6</t>
  </si>
  <si>
    <t>ANESTESIA DISOCIATIVA Y PERDIDA SENSORIAL</t>
  </si>
  <si>
    <t>F44.7</t>
  </si>
  <si>
    <t>TRASTORNOS DISOCIATIVOS MIXTOS (Y DE CONVERSION)</t>
  </si>
  <si>
    <t>F44.8</t>
  </si>
  <si>
    <t>OTROS TRASTORNOS DISOCIATIVOS (DE CONVERSION)</t>
  </si>
  <si>
    <t>F44.9</t>
  </si>
  <si>
    <t>TRASTORNO DISOCIATIVO (DE CONVERSION), NO ESPECIFICADO</t>
  </si>
  <si>
    <t>F45.0</t>
  </si>
  <si>
    <t>TRASTORNO DE SOMATIZACION</t>
  </si>
  <si>
    <t>F45.1</t>
  </si>
  <si>
    <t>TRASTORNO SOMATOMORFO INDIFERENCIADO</t>
  </si>
  <si>
    <t>F45.2</t>
  </si>
  <si>
    <t>TRASTORNO HIPOCONDRIACO</t>
  </si>
  <si>
    <t>F45.3</t>
  </si>
  <si>
    <t>DISFUNCION AUTONOMICA SOMATOMORFA</t>
  </si>
  <si>
    <t>F45.4</t>
  </si>
  <si>
    <t>TRASTORNO DE DOLOR PERSISTENTE SOMATOMORFO</t>
  </si>
  <si>
    <t>F45.8</t>
  </si>
  <si>
    <t>OTROS TRASTORNOS SOMATOMORFOS</t>
  </si>
  <si>
    <t>F45.9</t>
  </si>
  <si>
    <t>TRASTORNO SOMATOMORFO, NO ESPECIFICADO</t>
  </si>
  <si>
    <t>F48.0</t>
  </si>
  <si>
    <t>NEURASTENIA</t>
  </si>
  <si>
    <t>F48.1</t>
  </si>
  <si>
    <t>SINDROME DE DESPERSONALIZACION Y DESVINCULACION DE LA REALIDAD</t>
  </si>
  <si>
    <t>F48.8</t>
  </si>
  <si>
    <t>OTROS TRASTORNOS NEUROTICOS ESPECIFICADOS</t>
  </si>
  <si>
    <t>F48.9</t>
  </si>
  <si>
    <t>TRASTORNO NEUROTICO, NO ESPECIFICADO</t>
  </si>
  <si>
    <t>F50.0</t>
  </si>
  <si>
    <t>ANOREXIA NERVIOSA</t>
  </si>
  <si>
    <t>F50.1</t>
  </si>
  <si>
    <t>ANOREXIA NERVIOSA ATIPICA</t>
  </si>
  <si>
    <t>F50.2</t>
  </si>
  <si>
    <t>BULIMIA NERVIOSA</t>
  </si>
  <si>
    <t>F50.3</t>
  </si>
  <si>
    <t>BULIMIA NERVIOSA ATIPICA</t>
  </si>
  <si>
    <t>F50.4</t>
  </si>
  <si>
    <t>Hiperfagia asociada con otras alteraciones psicológicas</t>
  </si>
  <si>
    <t>F50.5</t>
  </si>
  <si>
    <t>Vómitos asociados con otras alteraciones psicológicas</t>
  </si>
  <si>
    <t>F50.8</t>
  </si>
  <si>
    <t>Otros trastornos de la ingestión de alimentos</t>
  </si>
  <si>
    <t>F50.9</t>
  </si>
  <si>
    <t>TRASTORNO DE LA INGESTION DE ALIMENTOS, NO ESPECIFICADO</t>
  </si>
  <si>
    <t>F51.0</t>
  </si>
  <si>
    <t>INSOMNIO NO ORGANICO</t>
  </si>
  <si>
    <t>F51.1</t>
  </si>
  <si>
    <t>HIPERSOMNIO NO ORGANICO</t>
  </si>
  <si>
    <t>F51.2</t>
  </si>
  <si>
    <t>TRASTORNO NO ORGANICO DEL CICLO SUEÑO-VIGILIA</t>
  </si>
  <si>
    <t>F51.3</t>
  </si>
  <si>
    <t>SONAMBULISMO</t>
  </si>
  <si>
    <t>F51.4</t>
  </si>
  <si>
    <t>TERRORES DEL SUEÑO (TERRORES NOCTURNOS)</t>
  </si>
  <si>
    <t>F51.5</t>
  </si>
  <si>
    <t>PESADILLAS</t>
  </si>
  <si>
    <t>F51.8</t>
  </si>
  <si>
    <t>OTROS TRASTORNOS NO ORGANICOS DEL SUEÑO</t>
  </si>
  <si>
    <t>F51.9</t>
  </si>
  <si>
    <t>TRASTORNO NO ORGANICO DEL SUEÑO, NO ESPECIFICADO</t>
  </si>
  <si>
    <t>F52.0</t>
  </si>
  <si>
    <t>FALTA O PERDIDA DEL DESEO SEXUAL</t>
  </si>
  <si>
    <t>F52.1</t>
  </si>
  <si>
    <t>AVERSION AL SEXO Y FALTA DE GOCE SEXUAL</t>
  </si>
  <si>
    <t>F52.2</t>
  </si>
  <si>
    <t>FALLA DE LA RESPUESTA GENITAL</t>
  </si>
  <si>
    <t>F52.3</t>
  </si>
  <si>
    <t>DISFUNCION ORGASMICA</t>
  </si>
  <si>
    <t>F52.4</t>
  </si>
  <si>
    <t>EYACULACION PRECOZ</t>
  </si>
  <si>
    <t>F52.5</t>
  </si>
  <si>
    <t>VAGINISMO NO ORGANICO</t>
  </si>
  <si>
    <t>F52.6</t>
  </si>
  <si>
    <t>DISPAREUNIA NO ORGANICA</t>
  </si>
  <si>
    <t>F52.7</t>
  </si>
  <si>
    <t>IMPULSO SEXUAL EXCESIVO</t>
  </si>
  <si>
    <t>F52.8</t>
  </si>
  <si>
    <t>OTRAS DISFUNCIONES SEXUALES, NO OCASIONADAS POR TRASTORNO NI POR ENFERMEDAD ORGANICOS</t>
  </si>
  <si>
    <t>F52.9</t>
  </si>
  <si>
    <t>DISFUNCION SEXUAL NO OCASIONADA POR TRASTORNO NI POR ENFERMEDAD ORGANICOS, NO ESPECIFICADA</t>
  </si>
  <si>
    <t>F53.0</t>
  </si>
  <si>
    <t>TRASTORNOS MENTALES Y DEL COMPORTAMIENTO LEVES, ASOCIADOS CON EL PUERPERIO, NCOP</t>
  </si>
  <si>
    <t>F53.1</t>
  </si>
  <si>
    <t>TRASTORNOS MENTALES Y DEL COMPORTAMIENTO GRAVES, ASOCIADOS CON EL PUERPERIO, NCOP</t>
  </si>
  <si>
    <t>F53.8</t>
  </si>
  <si>
    <t>OTROS TRASTORNOS MENTALES Y DEL COMPORTAMIENTO ASOCIADOS CON EL PUERPERIO, NCOP</t>
  </si>
  <si>
    <t>F53.9</t>
  </si>
  <si>
    <t>TRASTORNO MENTAL PUERPERAL, NO ESPECIFICADO</t>
  </si>
  <si>
    <t>F54.X</t>
  </si>
  <si>
    <t>FACTORES PSICOLOGICOS Y DEL COMPORTAMIENTO ASOC.C/TRAST.O ENF. CLASIFICADOS EN OTRA PARTE</t>
  </si>
  <si>
    <t>F55.X</t>
  </si>
  <si>
    <t>ABUSO DE SUSTANCIAS QUE NO PRODUCEN DEPENDENCIA</t>
  </si>
  <si>
    <t>F59.X</t>
  </si>
  <si>
    <t>SINDROMES DEL COMPORTAMIENTO ASOC.C/ALTERACIONES FISIOLOGICAS Y FACTORES FISICOS, NO ESPECIF.</t>
  </si>
  <si>
    <t>F60.0</t>
  </si>
  <si>
    <t>TRASTORNO PARANOIDE DE LA PERSONALIDAD</t>
  </si>
  <si>
    <t>F60.1</t>
  </si>
  <si>
    <t>TRASTORNO ESQUIZOIDE DE LA PERSONALIDAD</t>
  </si>
  <si>
    <t>F60.2</t>
  </si>
  <si>
    <t>TRASTORNO ASOCIAL DE LA PERSONALIDAD</t>
  </si>
  <si>
    <t>F60.3</t>
  </si>
  <si>
    <t>TRASTORNO DE LA PERSONALIDAD EMOCIONALMENTE INESTABLE</t>
  </si>
  <si>
    <t>F60.4</t>
  </si>
  <si>
    <t>TRASTORNO HISTRIONICO DE LA PERSONALIDAD</t>
  </si>
  <si>
    <t>F60.5</t>
  </si>
  <si>
    <t>TRASTORNO ANANCASTICO DE LA PERSONALIDAD</t>
  </si>
  <si>
    <t>F60.6</t>
  </si>
  <si>
    <t>TRASTORNO DE LA PERSONALIDAD ANSIOSA (EVASIVA, ELUSIVA)</t>
  </si>
  <si>
    <t>F60.7</t>
  </si>
  <si>
    <t>TRASTORNO DE LA PERSONALIDAD DEPENDIENTE</t>
  </si>
  <si>
    <t>F60.8</t>
  </si>
  <si>
    <t>OTROS TRASTORNOS ESPECIFICOS DE LA PERSONALIDAD</t>
  </si>
  <si>
    <t>F60.9</t>
  </si>
  <si>
    <t>TRASTORNO DE LA PERSONALIDAD, NO ESPECIFICADO</t>
  </si>
  <si>
    <t>F61.X</t>
  </si>
  <si>
    <t>TRASTORNOS MIXTOS Y OTROS TRASTORNOS DE LA PERSONALIDAD</t>
  </si>
  <si>
    <t>F62.0</t>
  </si>
  <si>
    <t>CAMBIO PERDURABLE DE LA PERSONALIDAD DESPUES DE UNA EXPERIENCIA CATASTROFICA</t>
  </si>
  <si>
    <t>F62.1</t>
  </si>
  <si>
    <t>CAMBIO PERDURABLE DE LA PERSONALIDAD CONSECUTIVO A UNA ENFERMEDAD PSIQUIATRICA</t>
  </si>
  <si>
    <t>F62.8</t>
  </si>
  <si>
    <t>OTROS CAMBIOS PERDURABLES DE LA PERSONALIDAD</t>
  </si>
  <si>
    <t>F62.9</t>
  </si>
  <si>
    <t>CAMBIO PERDURABLE DE LA PERSONALIDAD, NO ESPECIFICADO</t>
  </si>
  <si>
    <t>F63.0</t>
  </si>
  <si>
    <t>JUEGO PATOLOGICO</t>
  </si>
  <si>
    <t>F63.1</t>
  </si>
  <si>
    <t>PIROMANIA</t>
  </si>
  <si>
    <t>F63.2</t>
  </si>
  <si>
    <t>HURTO PATOLOGICO (CLEPTOMANIA)</t>
  </si>
  <si>
    <t>F63.3</t>
  </si>
  <si>
    <t>TRICOTILOMANIA</t>
  </si>
  <si>
    <t>F63.8</t>
  </si>
  <si>
    <t>OTROS TRASTORNOS DE LOS HABITOS Y DE LOS IMPULSOS</t>
  </si>
  <si>
    <t>F63.9</t>
  </si>
  <si>
    <t>TRASTORNO DE LOS HABITOS Y DE LOS IMPULSOS, NO ESPECIFICADO</t>
  </si>
  <si>
    <t>F64.0</t>
  </si>
  <si>
    <t>TRANSEXUALISMO</t>
  </si>
  <si>
    <t>F64.1</t>
  </si>
  <si>
    <t>TRANSVESTISMO DE ROL DUAL</t>
  </si>
  <si>
    <t>F64.2</t>
  </si>
  <si>
    <t>TRASTORNO DE LA IDENTIDAD DE GENERO EN LA NIÑEZ</t>
  </si>
  <si>
    <t>F64.8</t>
  </si>
  <si>
    <t>OTROS TRASTORNOS DE LA IDENTIDAD DE GENERO</t>
  </si>
  <si>
    <t>F64.9</t>
  </si>
  <si>
    <t>TRASTORNO DE LA IDENTIDAD DE GENERO, NO ESPECIFICADO</t>
  </si>
  <si>
    <t>F65.0</t>
  </si>
  <si>
    <t>FETICHISMO</t>
  </si>
  <si>
    <t>F65.1</t>
  </si>
  <si>
    <t>TRANSVESTISMO FETICHISTA</t>
  </si>
  <si>
    <t>F65.2</t>
  </si>
  <si>
    <t>EXHIBICIONISMO</t>
  </si>
  <si>
    <t>F65.3</t>
  </si>
  <si>
    <t>VOYEURISMO</t>
  </si>
  <si>
    <t>F65.4</t>
  </si>
  <si>
    <t>PEDOFILIA</t>
  </si>
  <si>
    <t>F65.5</t>
  </si>
  <si>
    <t>SADOMASOQUISMO</t>
  </si>
  <si>
    <t>F65.6</t>
  </si>
  <si>
    <t>TRASTORNOS MULTIPLES DE LA PREFERENCIA SEXUAL</t>
  </si>
  <si>
    <t>F65.8</t>
  </si>
  <si>
    <t>OTROS TRASTORNOS DE LA PREFERENCIA SEXUAL</t>
  </si>
  <si>
    <t>F65.9</t>
  </si>
  <si>
    <t>TRASTORNO DE LA PREFERENCIA SEXUAL, NO ESPECIFICADO</t>
  </si>
  <si>
    <t>F66.0</t>
  </si>
  <si>
    <t>TRASTORNO DE LA MADURACION SEXUAL</t>
  </si>
  <si>
    <t>F66.1</t>
  </si>
  <si>
    <t>ORIENTACION SEXUAL EGODISTONICA</t>
  </si>
  <si>
    <t>F66.2</t>
  </si>
  <si>
    <t>TRASTORNO DE LA RELACION SEXUAL</t>
  </si>
  <si>
    <t>F66.8</t>
  </si>
  <si>
    <t>OTROS TRASTORNOS DEL DESARROLLO PSICOSEXUAL</t>
  </si>
  <si>
    <t>F66.9</t>
  </si>
  <si>
    <t>TRASTORNO DEL DESARROLLO PSICOSEXUAL, NO ESPECIFICADO</t>
  </si>
  <si>
    <t>F68.0</t>
  </si>
  <si>
    <t>ELABORACION DE SINTOMAS FISICOS POR CAUSAS PSICOLOGICAS</t>
  </si>
  <si>
    <t>F68.1</t>
  </si>
  <si>
    <t>PRODUCC.INTENCIONAL O SIMULAC.DE SINT. O DE INCAPACID., FISICAS O PSICOLOGICAS (TRAST. FACTICIO)</t>
  </si>
  <si>
    <t>F68.8</t>
  </si>
  <si>
    <t>OTROS TRASTORNOS ESPECIFICADOS DE LA PERSONALIDAD Y DEL COMPORTAMIENTO EN ADULTOS</t>
  </si>
  <si>
    <t>F69.X</t>
  </si>
  <si>
    <t>TRASTORNO DE LA PERSONALIDAD Y DEL COMPORTAMIENTO EN ADULTOS, NO ESPECIFICADO</t>
  </si>
  <si>
    <t>F70.0</t>
  </si>
  <si>
    <t>RETRASO MENTAL LEVE, CON DETERIORO DEL COMPORTAMIENTO NULO O MINIMO</t>
  </si>
  <si>
    <t>F70.1</t>
  </si>
  <si>
    <t>RETRASO MENTAL LEVE C/DETERIORO SIGNIFICAT.DEL COMPORTAM., QUE REQUIERE ATENC. O TRATAMIENTO</t>
  </si>
  <si>
    <t>F70.8</t>
  </si>
  <si>
    <t>RETRASO MENTAL LEVE CON OTROS DETERIOROS DEL COMPORTAMIENTO</t>
  </si>
  <si>
    <t>F70.9</t>
  </si>
  <si>
    <t>RETRASO MENTAL LEVE CON DETERIORO DEL COMPORTAMIENTO DE GRADO NO ESPECIFICADO</t>
  </si>
  <si>
    <t>F71.0</t>
  </si>
  <si>
    <t>RETRASO MENTAL MODERADO CON DETERIORO DEL COMPORTAMIENTO NULO O MINIMO</t>
  </si>
  <si>
    <t>F71.1</t>
  </si>
  <si>
    <t>RETRASO MENTAL MODERADO C/DETERIORO SIGNIFICAT. DEL COMPORTAM., QUE REQUIERE ATENC. O TRATAM.</t>
  </si>
  <si>
    <t>F71.8</t>
  </si>
  <si>
    <t>RETRASO MENTAL MODERADO CON OTROS DETERIOROS DEL COMPORTAMIENTO</t>
  </si>
  <si>
    <t>F71.9</t>
  </si>
  <si>
    <t>RETRASO MENTAL MODERADO CON DETERIORO DEL COMPORTAMIENTO DE GRADO NO ESPECIFICADO</t>
  </si>
  <si>
    <t>F72.0</t>
  </si>
  <si>
    <t>RETRASO MENTAL GRAVE CON DETERIORO DEL COMPORTAMIENTO NULO O MINIMO</t>
  </si>
  <si>
    <t>F72.1</t>
  </si>
  <si>
    <t>RETRASO MENTAL GRAVE C/DETERIORO SIGNIFICAT. DEL COMPORTAM., QUE REQUIERE ATENC. O TRATAM.</t>
  </si>
  <si>
    <t>F72.8</t>
  </si>
  <si>
    <t>RETRASO MENTAL GRAVE CON OTROS DETERIOROS DEL COMPORTAMIENTO</t>
  </si>
  <si>
    <t>F72.9</t>
  </si>
  <si>
    <t>RETRASO MENTAL GRAVE CON DETERIORO DEL COMPORTAMIENTO DE GRADO NO ESPECIFICADO</t>
  </si>
  <si>
    <t>F73.0</t>
  </si>
  <si>
    <t>RETRASO MENTAL PROFUNDO CON DETERIORO DEL COMPORTAMIENTO NULO O MINIMO</t>
  </si>
  <si>
    <t>F73.1</t>
  </si>
  <si>
    <t>RETRASO MENTAL PROFUNDO C/DETERIORO SIGNIFICAT. DEL COMPORTAM., QUE REQUIERE ATENC. O TRATAM.</t>
  </si>
  <si>
    <t>F73.8</t>
  </si>
  <si>
    <t>RETRASO MENTAL PROFUNDO, CON OTROS DETERIOROS DEL COMPORTAMIENTO</t>
  </si>
  <si>
    <t>F73.9</t>
  </si>
  <si>
    <t>RETRASO MENTAL PROFUNDO CON DETERIORO DEL COMPORTAMIENTO DE GRADO NO ESPECIFICADO</t>
  </si>
  <si>
    <t>F78.0</t>
  </si>
  <si>
    <t>OTROS TIPOS DE RETRASO MENTAL, CON DETERIORO DEL COMPORTAMIENTO NULO O MINIMO</t>
  </si>
  <si>
    <t>F78.1</t>
  </si>
  <si>
    <t>OTROS TPOS.DE RETRASO MENT.C/DETERIORO SIGNIFICAT. DEL COMPORTAM., QUE REQUIERE ATENC. O TRATAM.</t>
  </si>
  <si>
    <t>F78.8</t>
  </si>
  <si>
    <t>OTROS TIPOS DE RETRASO MENTAL CON OTROS DETERIOROS DEL COMPORTAMIENTO</t>
  </si>
  <si>
    <t>F78.9</t>
  </si>
  <si>
    <t>OTROS TIPOS DE RETRASO MENTAL, CON DETERIORO DEL COMPORTAMIENTO DE GRADO NO ESPECIFICADO</t>
  </si>
  <si>
    <t>F79.0</t>
  </si>
  <si>
    <t>RETRASO MENTAL, NO ESPECIFICADO, CON DETERIORO DEL COMPORTAMIENTO NULO O MINIMO</t>
  </si>
  <si>
    <t>F79.1</t>
  </si>
  <si>
    <t>RETRASO MENTAL, NO ESPECIF., C/DETERIORO SIGNIFICAT.DEL COMPORTAM., QUE REQUIERE ATENC. O TRTTO.</t>
  </si>
  <si>
    <t>F79.8</t>
  </si>
  <si>
    <t>RETRASO MENTAL, NO ESPECIFICADO, CON OTROS DETERIOROS DEL COMPORTAMIENTO</t>
  </si>
  <si>
    <t>F79.9</t>
  </si>
  <si>
    <t>RETRASO MENTAL, NO ESPECIFICADO, CON DETERIORO DEL COMPORTAMIENTO DE GRADO NO ESPECIFICADO</t>
  </si>
  <si>
    <t>F80.0</t>
  </si>
  <si>
    <t>TRASTORNO ESPECIFICO DE LA PRONUNCIACION</t>
  </si>
  <si>
    <t>F80.1</t>
  </si>
  <si>
    <t>TRASTORNO DEL LENGUAJE EXPRESIVO</t>
  </si>
  <si>
    <t>F80.2</t>
  </si>
  <si>
    <t>TRASTORNO DE LA RECEPCION DEL LENGUAJE</t>
  </si>
  <si>
    <t>F80.3</t>
  </si>
  <si>
    <t>AFASIA ADQUIRIDA CON EPILEPSIA (LANDAU-KLEFFNER)</t>
  </si>
  <si>
    <t>F80.8</t>
  </si>
  <si>
    <t>OTROS TRASTORNOS DEL DESARROLLO DEL HABLA Y DEL LENGUAJE</t>
  </si>
  <si>
    <t>F80.9</t>
  </si>
  <si>
    <t>Trastorno del desarrollo del habla y del lenguaje no especificado</t>
  </si>
  <si>
    <t>F81.0</t>
  </si>
  <si>
    <t>TRASTORNO ESPECIFICO DE LA LECTURA</t>
  </si>
  <si>
    <t>F81.1</t>
  </si>
  <si>
    <t>Trastorno específico del deletreo [ortografía]</t>
  </si>
  <si>
    <t>F81.2</t>
  </si>
  <si>
    <t>Trastorno especifico de las habilidades aritméticas</t>
  </si>
  <si>
    <t>F81.3</t>
  </si>
  <si>
    <t>TRASTORNO MIXTO DE LAS HABILIDADES ESCOLARES</t>
  </si>
  <si>
    <t>F81.8</t>
  </si>
  <si>
    <t>OTROS TRASTORNOS DEL DESARROLLO DE LAS HABILIDADES ESCOLARES</t>
  </si>
  <si>
    <t>F81.9</t>
  </si>
  <si>
    <t>TRASTORNO DEL DESARROLLO DE LAS HABILIDADES ESCOLARES, NO ESPECIFICADO</t>
  </si>
  <si>
    <t>F82</t>
  </si>
  <si>
    <t>Trastorno especifico del desarrollo de la función motriz</t>
  </si>
  <si>
    <t>F83</t>
  </si>
  <si>
    <t>Trastornos específicos mixtos del desarrollo</t>
  </si>
  <si>
    <t>F84.0</t>
  </si>
  <si>
    <t>Autismo en la niñez</t>
  </si>
  <si>
    <t>F84.1</t>
  </si>
  <si>
    <t>AUTISMO ATIPICO</t>
  </si>
  <si>
    <t>F84.2</t>
  </si>
  <si>
    <t>Síndrome de Rett</t>
  </si>
  <si>
    <t>F84.3</t>
  </si>
  <si>
    <t>OTRO TRASTORNO DESINTEGRATIVO DE LA NIÑEZ</t>
  </si>
  <si>
    <t>F84.4</t>
  </si>
  <si>
    <t>TRASTORNO HIPERACTIVO ASOCIADO CON RETRASO MENTAL Y MOVIMIENTOS ESTEREOTIPADOS</t>
  </si>
  <si>
    <t>F84.5</t>
  </si>
  <si>
    <t>Síndrome de asperger</t>
  </si>
  <si>
    <t>F84.8</t>
  </si>
  <si>
    <t>OTROS TRASTORNOS GENERALIZADOS DEL DESARROLLO</t>
  </si>
  <si>
    <t>F84.9</t>
  </si>
  <si>
    <t>TRASTORNO GENERALIZADO DEL DESARROLLO NO ESPECIFICADO</t>
  </si>
  <si>
    <t>F88</t>
  </si>
  <si>
    <t>OTROS TRASTORNOS DEL DESARROLLO PSICOLOGICO</t>
  </si>
  <si>
    <t>F89</t>
  </si>
  <si>
    <t>TRASTORNO DEL DESARROLLO PSICOLOGICO, NO ESPECIFICADO</t>
  </si>
  <si>
    <t>F90.0</t>
  </si>
  <si>
    <t>PERTURBACION DE LA ACTIVIDAD Y DE LA ATENCION</t>
  </si>
  <si>
    <t>F90.1</t>
  </si>
  <si>
    <t>TRASTORNO HIPERCINETICO DE LA CONDUCTA</t>
  </si>
  <si>
    <t>F90.8</t>
  </si>
  <si>
    <t>OTROS TRASTORNOS HIPERCINETICOS</t>
  </si>
  <si>
    <t>F90.9</t>
  </si>
  <si>
    <t>TRASTORNO HIPERCINETICO, NO ESPECIFICADO</t>
  </si>
  <si>
    <t>F91.0</t>
  </si>
  <si>
    <t>TRASTORNO DE LA CONDUCTA LIMITADO AL CONTEXTO FAMILIAR</t>
  </si>
  <si>
    <t>F91.1</t>
  </si>
  <si>
    <t>TRASTORNO DE LA CONDUCTA INSOCIABLE</t>
  </si>
  <si>
    <t>F91.2</t>
  </si>
  <si>
    <t>TRASTORNO DE LA CONDUCTA SOCIABLE</t>
  </si>
  <si>
    <t>F91.3</t>
  </si>
  <si>
    <t>TRASTORNO OPOSITOR DESAFIANTE</t>
  </si>
  <si>
    <t>F91.8</t>
  </si>
  <si>
    <t>OTROS TRASTORNOS DE LA CONDUCTA</t>
  </si>
  <si>
    <t>F91.9</t>
  </si>
  <si>
    <t>TRASTORNO DE LA CONDUCTA, NO ESPECIFICADO</t>
  </si>
  <si>
    <t>F92.0</t>
  </si>
  <si>
    <t>TRASTORNO DEPRESIVO DE LA CONDUCTA</t>
  </si>
  <si>
    <t>F92.8</t>
  </si>
  <si>
    <t>OTROS TRASTORNOS MIXTOS DE LA CONDUCTA Y DE LAS EMOCIONES</t>
  </si>
  <si>
    <t>F92.9</t>
  </si>
  <si>
    <t>TRASTORNO MIXTO DE LA CONDUCTA Y DE LAS EMOCIONES, NO ESPECIFICADO</t>
  </si>
  <si>
    <t>F93.0</t>
  </si>
  <si>
    <t>Trastorno de ansiedad de separación en la niñez</t>
  </si>
  <si>
    <t>F93.1</t>
  </si>
  <si>
    <t>Trastorno de ansiedad fóbica en la niñez</t>
  </si>
  <si>
    <t>F93.2</t>
  </si>
  <si>
    <t>TRASTORNO DE ANSIEDAD SOCIAL EN LA NIÑEZ</t>
  </si>
  <si>
    <t>F93.3</t>
  </si>
  <si>
    <t>TRASTORNO DE RIVALIDAD ENTRE HERMANOS</t>
  </si>
  <si>
    <t>F93.8</t>
  </si>
  <si>
    <t>OTROS TRASTORNOS EMOCIONALES EN LA NIÑEZ</t>
  </si>
  <si>
    <t>F93.9</t>
  </si>
  <si>
    <t>TRASTORNO EMOCIONAL EN LA NIÑEZ, NO ESPECIFICADO</t>
  </si>
  <si>
    <t>F94.0</t>
  </si>
  <si>
    <t>MUTISMO ELECTIVO</t>
  </si>
  <si>
    <t>F94.1</t>
  </si>
  <si>
    <t>TRASTORNO DE VINCULACION REACTIVA EN LA NIÑEZ</t>
  </si>
  <si>
    <t>F94.2</t>
  </si>
  <si>
    <t>TRASTORNO DE VINCULACION DESINHIBIDA EN LA NIÑEZ</t>
  </si>
  <si>
    <t>F94.8</t>
  </si>
  <si>
    <t>OTROS TRASTORNOS DEL COMPORTAMIENTO SOCIAL EN LA NIÑEZ</t>
  </si>
  <si>
    <t>F94.9</t>
  </si>
  <si>
    <t>TRASTORNO DEL COMPORTAMIENTO SOCIAL EN LA NIÑEZ, NO ESPECIFICADO</t>
  </si>
  <si>
    <t>F95.0</t>
  </si>
  <si>
    <t>TRASTORNO POR TIC TRANSITORIO</t>
  </si>
  <si>
    <t>F95.1</t>
  </si>
  <si>
    <t>Trastorno por tic motor o vocal crónico</t>
  </si>
  <si>
    <t>F95.2</t>
  </si>
  <si>
    <t>Trastorno por tics motores y vocales múltiples combinados [de la Tourette]</t>
  </si>
  <si>
    <t>F95.8</t>
  </si>
  <si>
    <t>OTROS TRASTORNOS POR TICS</t>
  </si>
  <si>
    <t>F95.9</t>
  </si>
  <si>
    <t>TRASTORNO POR TIC, NO ESPECIFICADO</t>
  </si>
  <si>
    <t>F98.0</t>
  </si>
  <si>
    <t>ENURESIS NO ORGANICA</t>
  </si>
  <si>
    <t>F98.1</t>
  </si>
  <si>
    <t>ENCOPRESIS NO ORGANICA</t>
  </si>
  <si>
    <t>F98.2</t>
  </si>
  <si>
    <t>TRASTORNO DE LA INGESTION ALIMENTARIA EN LA INFANCIA Y LA NIÑEZ</t>
  </si>
  <si>
    <t>F98.3</t>
  </si>
  <si>
    <t>PICA EN LA INFANCIA Y EN LA NIÑEZ</t>
  </si>
  <si>
    <t>F98.4</t>
  </si>
  <si>
    <t>TRASTORNOS DE LOS MOVIMIENTOS ESTEREOTIPADOS</t>
  </si>
  <si>
    <t>F98.5</t>
  </si>
  <si>
    <t>Tartamudez [espasmofemia]</t>
  </si>
  <si>
    <t>F98.6</t>
  </si>
  <si>
    <t>FARFULLEO</t>
  </si>
  <si>
    <t>F98.8</t>
  </si>
  <si>
    <t>Otros trastornos emocionales y del comportamiento que aparecen habitualmente en la niñez y en la adolescencia</t>
  </si>
  <si>
    <t>F98.9</t>
  </si>
  <si>
    <t>Trastornos no especificados, emocionales y del comportamiento, que aparecen habitualmente en la niñez y en la adolescencia</t>
  </si>
  <si>
    <t>F99</t>
  </si>
  <si>
    <t>Trastorno mental, no especificado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</si>
</sst>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_ * #,##0_ ;_ * \-#,##0_ ;_ * &quot;-&quot;_ ;_ @_ "/>
    <numFmt numFmtId="166" formatCode="#,##0_)"/>
    <numFmt numFmtId="167" formatCode="&quot;$&quot;\ #,##0"/>
  </numFmts>
  <fonts count="62">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8"/>
      <name val="Verdana"/>
      <family val="2"/>
    </font>
    <font>
      <b/>
      <sz val="10"/>
      <color rgb="FFFF0000"/>
      <name val="Verdana"/>
      <family val="2"/>
    </font>
    <font>
      <b/>
      <sz val="10"/>
      <name val="Verdana"/>
      <family val="2"/>
    </font>
    <font>
      <b/>
      <sz val="12"/>
      <name val="Verdana"/>
      <family val="2"/>
    </font>
    <font>
      <sz val="8"/>
      <name val="Verdana"/>
      <family val="2"/>
    </font>
    <font>
      <b/>
      <sz val="11"/>
      <name val="Verdana"/>
      <family val="2"/>
    </font>
    <font>
      <sz val="11"/>
      <name val="Verdana"/>
      <family val="2"/>
    </font>
    <font>
      <sz val="11"/>
      <color rgb="FFFF0000"/>
      <name val="Verdana"/>
      <family val="2"/>
    </font>
    <font>
      <sz val="8"/>
      <color theme="1"/>
      <name val="Verdana"/>
      <family val="2"/>
    </font>
    <font>
      <sz val="8"/>
      <color rgb="FFFF0000"/>
      <name val="Verdana"/>
      <family val="2"/>
    </font>
    <font>
      <sz val="9"/>
      <name val="Verdana"/>
      <family val="2"/>
    </font>
    <font>
      <sz val="7"/>
      <name val="Verdana"/>
      <family val="2"/>
    </font>
    <font>
      <sz val="8"/>
      <color rgb="FF00B050"/>
      <name val="Verdana"/>
      <family val="2"/>
    </font>
    <font>
      <sz val="8"/>
      <color theme="6" tint="-0.249977111117893"/>
      <name val="Verdana"/>
      <family val="2"/>
    </font>
    <font>
      <sz val="8"/>
      <color indexed="10"/>
      <name val="Verdana"/>
      <family val="2"/>
    </font>
    <font>
      <b/>
      <sz val="8"/>
      <color indexed="10"/>
      <name val="Verdana"/>
      <family val="2"/>
    </font>
    <font>
      <b/>
      <sz val="12"/>
      <color theme="1"/>
      <name val="Verdana"/>
      <family val="2"/>
    </font>
    <font>
      <b/>
      <sz val="8"/>
      <color theme="1"/>
      <name val="Verdana"/>
      <family val="2"/>
    </font>
    <font>
      <b/>
      <sz val="11"/>
      <color theme="1"/>
      <name val="Verdana"/>
      <family val="2"/>
    </font>
    <font>
      <sz val="10"/>
      <name val="Verdana"/>
      <family val="2"/>
    </font>
    <font>
      <sz val="11"/>
      <name val="Calibri"/>
      <family val="2"/>
      <scheme val="minor"/>
    </font>
    <font>
      <sz val="11"/>
      <color theme="1"/>
      <name val="Verdana"/>
      <family val="2"/>
    </font>
    <font>
      <sz val="9"/>
      <color indexed="81"/>
      <name val="Tahoma"/>
      <family val="2"/>
    </font>
    <font>
      <b/>
      <sz val="9"/>
      <color indexed="81"/>
      <name val="Tahoma"/>
      <family val="2"/>
    </font>
    <font>
      <b/>
      <sz val="8"/>
      <color rgb="FFFF0000"/>
      <name val="Verdana"/>
      <family val="2"/>
    </font>
    <font>
      <sz val="8"/>
      <name val="Arial"/>
      <family val="2"/>
    </font>
    <font>
      <sz val="14"/>
      <name val="Verdana"/>
      <family val="2"/>
    </font>
    <font>
      <sz val="8"/>
      <name val="Trebuchet MS"/>
      <family val="2"/>
    </font>
    <font>
      <sz val="8"/>
      <color theme="0" tint="-0.249977111117893"/>
      <name val="Verdana"/>
      <family val="2"/>
    </font>
    <font>
      <sz val="8"/>
      <color theme="1"/>
      <name val="Calibri"/>
      <family val="2"/>
      <scheme val="minor"/>
    </font>
    <font>
      <sz val="10"/>
      <name val="Arial"/>
      <family val="2"/>
    </font>
    <font>
      <sz val="8"/>
      <color indexed="81"/>
      <name val="Tahoma"/>
      <family val="2"/>
    </font>
    <font>
      <b/>
      <sz val="8"/>
      <color indexed="81"/>
      <name val="Tahoma"/>
      <family val="2"/>
    </font>
    <font>
      <b/>
      <sz val="9"/>
      <name val="Verdana"/>
      <family val="2"/>
    </font>
    <font>
      <b/>
      <sz val="14"/>
      <name val="Verdana"/>
      <family val="2"/>
    </font>
    <font>
      <sz val="14"/>
      <color rgb="FFFF0000"/>
      <name val="Verdana"/>
      <family val="2"/>
    </font>
    <font>
      <sz val="8"/>
      <color indexed="8"/>
      <name val="Verdana"/>
      <family val="2"/>
    </font>
    <font>
      <sz val="10"/>
      <color indexed="81"/>
      <name val="Tahoma"/>
      <family val="2"/>
    </font>
    <font>
      <b/>
      <sz val="10"/>
      <color indexed="81"/>
      <name val="Tahoma"/>
      <family val="2"/>
    </font>
    <font>
      <b/>
      <sz val="10"/>
      <name val="Calibri"/>
      <family val="2"/>
      <scheme val="minor"/>
    </font>
    <font>
      <sz val="10"/>
      <color theme="1"/>
      <name val="Calibri"/>
      <family val="2"/>
      <scheme val="minor"/>
    </font>
    <font>
      <sz val="10"/>
      <name val="Calibri"/>
      <family val="2"/>
      <scheme val="minor"/>
    </font>
    <font>
      <sz val="12"/>
      <name val="Verdana"/>
      <family val="2"/>
    </font>
    <font>
      <sz val="8"/>
      <name val="Calibri"/>
      <family val="2"/>
      <scheme val="minor"/>
    </font>
    <font>
      <sz val="9"/>
      <color theme="1"/>
      <name val="Calibri"/>
      <family val="2"/>
      <scheme val="minor"/>
    </font>
    <font>
      <sz val="9"/>
      <color indexed="17"/>
      <name val="Tahoma"/>
      <family val="2"/>
    </font>
    <font>
      <u/>
      <sz val="9"/>
      <color indexed="81"/>
      <name val="Tahoma"/>
      <family val="2"/>
    </font>
    <font>
      <sz val="10"/>
      <color theme="1"/>
      <name val="Verdana"/>
      <family val="2"/>
    </font>
    <font>
      <sz val="20"/>
      <name val="Calibri"/>
      <family val="2"/>
    </font>
    <font>
      <sz val="11"/>
      <color indexed="8"/>
      <name val="Calibri"/>
      <family val="2"/>
    </font>
    <font>
      <sz val="8"/>
      <color rgb="FFFF0000"/>
      <name val="Calibri"/>
      <family val="2"/>
      <scheme val="minor"/>
    </font>
    <font>
      <u/>
      <sz val="8"/>
      <name val="Verdana"/>
      <family val="2"/>
    </font>
    <font>
      <sz val="8"/>
      <name val="Calibri"/>
      <family val="2"/>
    </font>
    <font>
      <sz val="8"/>
      <color rgb="FF404040"/>
      <name val="Verdana"/>
      <family val="2"/>
    </font>
    <font>
      <b/>
      <sz val="8"/>
      <color theme="1" tint="0.499984740745262"/>
      <name val="Verdana"/>
      <family val="2"/>
    </font>
    <font>
      <b/>
      <sz val="10"/>
      <name val="Arial"/>
      <family val="2"/>
    </font>
    <font>
      <b/>
      <u/>
      <sz val="9"/>
      <color indexed="81"/>
      <name val="Tahoma"/>
      <family val="2"/>
    </font>
    <font>
      <b/>
      <sz val="10"/>
      <color theme="0"/>
      <name val="Calibri"/>
      <family val="2"/>
      <scheme val="minor"/>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solid">
        <fgColor indexed="42"/>
        <bgColor indexed="64"/>
      </patternFill>
    </fill>
    <fill>
      <patternFill patternType="solid">
        <fgColor indexed="43"/>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00"/>
        <bgColor indexed="64"/>
      </patternFill>
    </fill>
    <fill>
      <patternFill patternType="solid">
        <fgColor indexed="44"/>
        <bgColor indexed="64"/>
      </patternFill>
    </fill>
    <fill>
      <patternFill patternType="solid">
        <fgColor rgb="FFFFCC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FFFF99"/>
        <bgColor indexed="64"/>
      </patternFill>
    </fill>
    <fill>
      <patternFill patternType="solid">
        <fgColor theme="6"/>
        <bgColor indexed="64"/>
      </patternFill>
    </fill>
    <fill>
      <patternFill patternType="solid">
        <fgColor theme="9" tint="0.39997558519241921"/>
        <bgColor indexed="64"/>
      </patternFill>
    </fill>
    <fill>
      <patternFill patternType="solid">
        <fgColor rgb="FF66CCFF"/>
        <bgColor indexed="64"/>
      </patternFill>
    </fill>
    <fill>
      <patternFill patternType="solid">
        <fgColor theme="6" tint="0.39997558519241921"/>
        <bgColor indexed="64"/>
      </patternFill>
    </fill>
    <fill>
      <patternFill patternType="solid">
        <fgColor indexed="22"/>
        <bgColor indexed="64"/>
      </patternFill>
    </fill>
    <fill>
      <patternFill patternType="solid">
        <fgColor rgb="FFFFFFBA"/>
        <bgColor indexed="64"/>
      </patternFill>
    </fill>
    <fill>
      <patternFill patternType="solid">
        <fgColor theme="0" tint="-0.34998626667073579"/>
        <bgColor indexed="64"/>
      </patternFill>
    </fill>
    <fill>
      <patternFill patternType="solid">
        <fgColor rgb="FF92D050"/>
        <bgColor indexed="64"/>
      </patternFill>
    </fill>
  </fills>
  <borders count="177">
    <border>
      <left/>
      <right/>
      <top/>
      <bottom/>
      <diagonal/>
    </border>
    <border>
      <left style="thin">
        <color indexed="9"/>
      </left>
      <right/>
      <top/>
      <bottom/>
      <diagonal/>
    </border>
    <border>
      <left style="thin">
        <color indexed="9"/>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thin">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double">
        <color indexed="64"/>
      </right>
      <top style="thin">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right style="hair">
        <color indexed="64"/>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thin">
        <color indexed="9"/>
      </left>
      <right/>
      <top style="thin">
        <color indexed="64"/>
      </top>
      <bottom style="thin">
        <color indexed="64"/>
      </bottom>
      <diagonal/>
    </border>
    <border>
      <left style="double">
        <color indexed="64"/>
      </left>
      <right style="double">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9"/>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9"/>
      </left>
      <right style="thin">
        <color indexed="9"/>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hair">
        <color indexed="64"/>
      </right>
      <top style="thin">
        <color indexed="64"/>
      </top>
      <bottom style="thin">
        <color indexed="64"/>
      </bottom>
      <diagonal/>
    </border>
    <border>
      <left style="medium">
        <color indexed="64"/>
      </left>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style="double">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bottom style="thin">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bottom/>
      <diagonal/>
    </border>
    <border>
      <left style="hair">
        <color indexed="64"/>
      </left>
      <right style="thin">
        <color indexed="64"/>
      </right>
      <top/>
      <bottom/>
      <diagonal/>
    </border>
    <border>
      <left/>
      <right style="double">
        <color indexed="64"/>
      </right>
      <top/>
      <bottom/>
      <diagonal/>
    </border>
    <border>
      <left style="double">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hair">
        <color indexed="64"/>
      </left>
      <right style="thin">
        <color indexed="64"/>
      </right>
      <top style="thin">
        <color indexed="64"/>
      </top>
      <bottom/>
      <diagonal/>
    </border>
    <border>
      <left style="double">
        <color indexed="64"/>
      </left>
      <right/>
      <top/>
      <bottom/>
      <diagonal/>
    </border>
    <border>
      <left style="hair">
        <color indexed="64"/>
      </left>
      <right style="double">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double">
        <color indexed="64"/>
      </left>
      <right style="double">
        <color indexed="64"/>
      </right>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double">
        <color indexed="64"/>
      </right>
      <top style="double">
        <color indexed="64"/>
      </top>
      <bottom style="hair">
        <color indexed="64"/>
      </bottom>
      <diagonal/>
    </border>
    <border>
      <left style="thin">
        <color indexed="55"/>
      </left>
      <right style="thin">
        <color indexed="55"/>
      </right>
      <top style="thin">
        <color indexed="55"/>
      </top>
      <bottom style="thin">
        <color indexed="55"/>
      </bottom>
      <diagonal/>
    </border>
    <border>
      <left style="hair">
        <color indexed="64"/>
      </left>
      <right style="hair">
        <color indexed="64"/>
      </right>
      <top/>
      <bottom style="hair">
        <color indexed="64"/>
      </bottom>
      <diagonal/>
    </border>
    <border>
      <left style="double">
        <color indexed="64"/>
      </left>
      <right style="double">
        <color indexed="64"/>
      </right>
      <top/>
      <bottom/>
      <diagonal/>
    </border>
    <border>
      <left style="hair">
        <color indexed="64"/>
      </left>
      <right/>
      <top/>
      <bottom/>
      <diagonal/>
    </border>
    <border>
      <left/>
      <right style="double">
        <color indexed="64"/>
      </right>
      <top style="hair">
        <color indexed="64"/>
      </top>
      <bottom style="thin">
        <color indexed="64"/>
      </bottom>
      <diagonal/>
    </border>
    <border>
      <left style="double">
        <color indexed="64"/>
      </left>
      <right style="hair">
        <color indexed="64"/>
      </right>
      <top style="thin">
        <color indexed="64"/>
      </top>
      <bottom/>
      <diagonal/>
    </border>
    <border>
      <left/>
      <right style="double">
        <color indexed="64"/>
      </right>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bottom/>
      <diagonal/>
    </border>
    <border>
      <left style="hair">
        <color indexed="64"/>
      </left>
      <right style="double">
        <color indexed="64"/>
      </right>
      <top style="thin">
        <color indexed="64"/>
      </top>
      <bottom style="double">
        <color indexed="64"/>
      </bottom>
      <diagonal/>
    </border>
    <border>
      <left style="hair">
        <color indexed="64"/>
      </left>
      <right style="hair">
        <color indexed="64"/>
      </right>
      <top style="double">
        <color indexed="64"/>
      </top>
      <bottom style="double">
        <color indexed="64"/>
      </bottom>
      <diagonal/>
    </border>
    <border>
      <left/>
      <right style="hair">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20">
    <xf numFmtId="0" fontId="0" fillId="0" borderId="0"/>
    <xf numFmtId="0" fontId="29" fillId="0" borderId="0"/>
    <xf numFmtId="0" fontId="29" fillId="0" borderId="0"/>
    <xf numFmtId="0" fontId="29" fillId="0" borderId="0"/>
    <xf numFmtId="0" fontId="34" fillId="0" borderId="0"/>
    <xf numFmtId="0" fontId="34" fillId="0" borderId="0"/>
    <xf numFmtId="0" fontId="1" fillId="0" borderId="0"/>
    <xf numFmtId="0" fontId="34" fillId="6" borderId="161" applyNumberFormat="0">
      <protection locked="0"/>
    </xf>
    <xf numFmtId="0" fontId="34" fillId="0" borderId="0"/>
    <xf numFmtId="0" fontId="34" fillId="6" borderId="161" applyNumberFormat="0">
      <protection locked="0"/>
    </xf>
    <xf numFmtId="0" fontId="29" fillId="0" borderId="0"/>
    <xf numFmtId="0" fontId="34" fillId="0" borderId="0"/>
    <xf numFmtId="164" fontId="34" fillId="0" borderId="0" applyFont="0" applyFill="0" applyBorder="0" applyAlignment="0" applyProtection="0"/>
    <xf numFmtId="0" fontId="29" fillId="0" borderId="0"/>
    <xf numFmtId="0" fontId="53" fillId="0" borderId="0" applyFont="0" applyFill="0" applyBorder="0" applyAlignment="0" applyProtection="0"/>
    <xf numFmtId="0" fontId="59" fillId="0" borderId="0" applyFont="0" applyBorder="0" applyAlignment="0" applyProtection="0"/>
    <xf numFmtId="0" fontId="34" fillId="6" borderId="20" applyBorder="0">
      <protection locked="0"/>
    </xf>
    <xf numFmtId="0" fontId="34" fillId="6" borderId="161" applyNumberFormat="0">
      <protection locked="0"/>
    </xf>
    <xf numFmtId="0" fontId="34" fillId="6" borderId="161" applyNumberFormat="0">
      <protection locked="0"/>
    </xf>
    <xf numFmtId="165" fontId="1" fillId="0" borderId="0" applyFont="0" applyFill="0" applyBorder="0" applyAlignment="0" applyProtection="0"/>
  </cellStyleXfs>
  <cellXfs count="2489">
    <xf numFmtId="0" fontId="0" fillId="0" borderId="0" xfId="0"/>
    <xf numFmtId="1" fontId="4" fillId="2" borderId="0" xfId="0" applyNumberFormat="1" applyFont="1" applyFill="1"/>
    <xf numFmtId="1" fontId="4" fillId="0" borderId="0" xfId="0" applyNumberFormat="1" applyFont="1"/>
    <xf numFmtId="1" fontId="6" fillId="0" borderId="0" xfId="0" applyNumberFormat="1" applyFont="1"/>
    <xf numFmtId="1" fontId="6" fillId="2" borderId="0" xfId="0" applyNumberFormat="1" applyFont="1" applyFill="1"/>
    <xf numFmtId="1" fontId="4" fillId="2" borderId="0" xfId="0" applyNumberFormat="1" applyFont="1" applyFill="1" applyAlignment="1">
      <alignment horizontal="center"/>
    </xf>
    <xf numFmtId="1" fontId="4" fillId="0" borderId="0" xfId="0" applyNumberFormat="1" applyFont="1" applyAlignment="1" applyProtection="1">
      <alignment horizontal="center" vertical="center" wrapText="1"/>
      <protection hidden="1"/>
    </xf>
    <xf numFmtId="1" fontId="8" fillId="0" borderId="0" xfId="0" applyNumberFormat="1" applyFont="1"/>
    <xf numFmtId="1" fontId="8" fillId="0" borderId="0" xfId="0" applyNumberFormat="1" applyFont="1" applyProtection="1">
      <protection hidden="1"/>
    </xf>
    <xf numFmtId="1" fontId="9" fillId="0" borderId="2" xfId="0" applyNumberFormat="1" applyFont="1" applyBorder="1" applyProtection="1">
      <protection hidden="1"/>
    </xf>
    <xf numFmtId="1" fontId="9" fillId="0" borderId="3" xfId="0" applyNumberFormat="1" applyFont="1" applyBorder="1" applyProtection="1">
      <protection hidden="1"/>
    </xf>
    <xf numFmtId="1" fontId="10" fillId="0" borderId="0" xfId="0" applyNumberFormat="1" applyFont="1"/>
    <xf numFmtId="1" fontId="8" fillId="0" borderId="1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20" xfId="0" applyNumberFormat="1" applyFont="1" applyBorder="1"/>
    <xf numFmtId="1" fontId="14" fillId="3" borderId="21" xfId="0" applyNumberFormat="1" applyFont="1" applyFill="1" applyBorder="1" applyProtection="1">
      <protection locked="0"/>
    </xf>
    <xf numFmtId="1" fontId="14" fillId="3" borderId="8" xfId="0" applyNumberFormat="1" applyFont="1" applyFill="1" applyBorder="1" applyProtection="1">
      <protection locked="0"/>
    </xf>
    <xf numFmtId="1" fontId="14" fillId="3" borderId="22" xfId="0" applyNumberFormat="1" applyFont="1" applyFill="1" applyBorder="1" applyProtection="1">
      <protection locked="0"/>
    </xf>
    <xf numFmtId="1" fontId="14" fillId="3" borderId="20" xfId="0" applyNumberFormat="1" applyFont="1" applyFill="1" applyBorder="1" applyProtection="1">
      <protection locked="0"/>
    </xf>
    <xf numFmtId="1" fontId="8" fillId="3" borderId="23" xfId="0" applyNumberFormat="1" applyFont="1" applyFill="1" applyBorder="1" applyAlignment="1" applyProtection="1">
      <alignment horizontal="right"/>
      <protection locked="0"/>
    </xf>
    <xf numFmtId="1" fontId="8" fillId="0" borderId="13" xfId="0" applyNumberFormat="1" applyFont="1" applyBorder="1" applyAlignment="1" applyProtection="1">
      <alignment horizontal="left"/>
      <protection hidden="1"/>
    </xf>
    <xf numFmtId="1" fontId="8" fillId="0" borderId="13" xfId="0" quotePrefix="1" applyNumberFormat="1" applyFont="1" applyBorder="1" applyAlignment="1" applyProtection="1">
      <alignment horizontal="left"/>
      <protection hidden="1"/>
    </xf>
    <xf numFmtId="1" fontId="8" fillId="3" borderId="12" xfId="0" applyNumberFormat="1" applyFont="1" applyFill="1" applyBorder="1" applyAlignment="1" applyProtection="1">
      <alignment horizontal="right"/>
      <protection locked="0"/>
    </xf>
    <xf numFmtId="1" fontId="8" fillId="0" borderId="20" xfId="0" applyNumberFormat="1" applyFont="1" applyBorder="1" applyAlignment="1" applyProtection="1">
      <alignment horizontal="left" wrapText="1"/>
      <protection hidden="1"/>
    </xf>
    <xf numFmtId="1" fontId="8" fillId="0" borderId="24" xfId="0" applyNumberFormat="1" applyFont="1" applyBorder="1"/>
    <xf numFmtId="1" fontId="14" fillId="3" borderId="25" xfId="0" applyNumberFormat="1" applyFont="1" applyFill="1" applyBorder="1" applyProtection="1">
      <protection locked="0"/>
    </xf>
    <xf numFmtId="1" fontId="14" fillId="3" borderId="0" xfId="0" applyNumberFormat="1" applyFont="1" applyFill="1" applyProtection="1">
      <protection locked="0"/>
    </xf>
    <xf numFmtId="1" fontId="14" fillId="3" borderId="27" xfId="0" applyNumberFormat="1" applyFont="1" applyFill="1" applyBorder="1" applyProtection="1">
      <protection locked="0"/>
    </xf>
    <xf numFmtId="1" fontId="14" fillId="3" borderId="24" xfId="0" applyNumberFormat="1" applyFont="1" applyFill="1" applyBorder="1" applyProtection="1">
      <protection locked="0"/>
    </xf>
    <xf numFmtId="1" fontId="8" fillId="3" borderId="28" xfId="0" applyNumberFormat="1" applyFont="1" applyFill="1" applyBorder="1" applyAlignment="1" applyProtection="1">
      <alignment horizontal="right"/>
      <protection locked="0"/>
    </xf>
    <xf numFmtId="1" fontId="8" fillId="0" borderId="30" xfId="0" applyNumberFormat="1" applyFont="1" applyBorder="1"/>
    <xf numFmtId="1" fontId="14" fillId="3" borderId="31" xfId="0" applyNumberFormat="1" applyFont="1" applyFill="1" applyBorder="1" applyProtection="1">
      <protection locked="0"/>
    </xf>
    <xf numFmtId="1" fontId="14" fillId="3" borderId="32" xfId="0" applyNumberFormat="1" applyFont="1" applyFill="1" applyBorder="1" applyProtection="1">
      <protection locked="0"/>
    </xf>
    <xf numFmtId="1" fontId="14" fillId="3" borderId="30" xfId="0" applyNumberFormat="1" applyFont="1" applyFill="1" applyBorder="1" applyProtection="1">
      <protection locked="0"/>
    </xf>
    <xf numFmtId="1" fontId="8" fillId="3" borderId="34" xfId="0" applyNumberFormat="1" applyFont="1" applyFill="1" applyBorder="1" applyAlignment="1" applyProtection="1">
      <alignment horizontal="right"/>
      <protection locked="0"/>
    </xf>
    <xf numFmtId="1" fontId="14" fillId="3" borderId="35" xfId="0" applyNumberFormat="1" applyFont="1" applyFill="1" applyBorder="1" applyProtection="1">
      <protection locked="0"/>
    </xf>
    <xf numFmtId="1" fontId="14" fillId="3" borderId="36" xfId="0" applyNumberFormat="1" applyFont="1" applyFill="1" applyBorder="1" applyProtection="1">
      <protection locked="0"/>
    </xf>
    <xf numFmtId="1" fontId="8" fillId="3" borderId="38" xfId="0" applyNumberFormat="1" applyFont="1" applyFill="1" applyBorder="1" applyAlignment="1" applyProtection="1">
      <alignment horizontal="right"/>
      <protection locked="0"/>
    </xf>
    <xf numFmtId="1" fontId="8" fillId="0" borderId="36" xfId="0" applyNumberFormat="1" applyFont="1" applyBorder="1"/>
    <xf numFmtId="1" fontId="8" fillId="0" borderId="39" xfId="0" applyNumberFormat="1" applyFont="1" applyBorder="1"/>
    <xf numFmtId="1" fontId="14" fillId="3" borderId="40" xfId="0" applyNumberFormat="1" applyFont="1" applyFill="1" applyBorder="1" applyProtection="1">
      <protection locked="0"/>
    </xf>
    <xf numFmtId="1" fontId="14" fillId="3" borderId="41" xfId="0" applyNumberFormat="1" applyFont="1" applyFill="1" applyBorder="1" applyProtection="1">
      <protection locked="0"/>
    </xf>
    <xf numFmtId="1" fontId="14" fillId="3" borderId="42" xfId="0" applyNumberFormat="1" applyFont="1" applyFill="1" applyBorder="1" applyProtection="1">
      <protection locked="0"/>
    </xf>
    <xf numFmtId="1" fontId="14" fillId="3" borderId="44" xfId="0" applyNumberFormat="1" applyFont="1" applyFill="1" applyBorder="1" applyProtection="1">
      <protection locked="0"/>
    </xf>
    <xf numFmtId="1" fontId="14" fillId="3" borderId="39" xfId="0" applyNumberFormat="1" applyFont="1" applyFill="1" applyBorder="1" applyProtection="1">
      <protection locked="0"/>
    </xf>
    <xf numFmtId="1" fontId="8" fillId="3" borderId="45" xfId="0" applyNumberFormat="1" applyFont="1" applyFill="1" applyBorder="1" applyAlignment="1" applyProtection="1">
      <alignment horizontal="right"/>
      <protection locked="0"/>
    </xf>
    <xf numFmtId="1" fontId="8" fillId="0" borderId="13" xfId="0" applyNumberFormat="1" applyFont="1" applyBorder="1" applyAlignment="1" applyProtection="1">
      <alignment horizontal="left" wrapText="1"/>
      <protection hidden="1"/>
    </xf>
    <xf numFmtId="1" fontId="14" fillId="3" borderId="18" xfId="0" applyNumberFormat="1" applyFont="1" applyFill="1" applyBorder="1" applyProtection="1">
      <protection locked="0"/>
    </xf>
    <xf numFmtId="1" fontId="14" fillId="3" borderId="13" xfId="0" applyNumberFormat="1" applyFont="1" applyFill="1" applyBorder="1" applyProtection="1">
      <protection locked="0"/>
    </xf>
    <xf numFmtId="1" fontId="8" fillId="0" borderId="29" xfId="0" applyNumberFormat="1" applyFont="1" applyBorder="1"/>
    <xf numFmtId="1" fontId="8" fillId="0" borderId="6" xfId="0" applyNumberFormat="1" applyFont="1" applyBorder="1"/>
    <xf numFmtId="1" fontId="14" fillId="0" borderId="49" xfId="0" applyNumberFormat="1" applyFont="1" applyBorder="1"/>
    <xf numFmtId="1" fontId="14" fillId="0" borderId="50" xfId="0" applyNumberFormat="1" applyFont="1" applyBorder="1"/>
    <xf numFmtId="1" fontId="14" fillId="0" borderId="10" xfId="0" applyNumberFormat="1" applyFont="1" applyBorder="1"/>
    <xf numFmtId="1" fontId="14" fillId="0" borderId="6" xfId="0" applyNumberFormat="1" applyFont="1" applyBorder="1"/>
    <xf numFmtId="1" fontId="8" fillId="0" borderId="5" xfId="0" applyNumberFormat="1" applyFont="1" applyBorder="1" applyAlignment="1">
      <alignment horizontal="right"/>
    </xf>
    <xf numFmtId="1" fontId="8" fillId="0" borderId="54" xfId="0" applyNumberFormat="1" applyFont="1" applyBorder="1"/>
    <xf numFmtId="1" fontId="14" fillId="3" borderId="55" xfId="0" applyNumberFormat="1" applyFont="1" applyFill="1" applyBorder="1" applyProtection="1">
      <protection locked="0"/>
    </xf>
    <xf numFmtId="1" fontId="14" fillId="3" borderId="56" xfId="0" applyNumberFormat="1" applyFont="1" applyFill="1" applyBorder="1" applyProtection="1">
      <protection locked="0"/>
    </xf>
    <xf numFmtId="1" fontId="14" fillId="3" borderId="57" xfId="0" applyNumberFormat="1" applyFont="1" applyFill="1" applyBorder="1" applyProtection="1">
      <protection locked="0"/>
    </xf>
    <xf numFmtId="1" fontId="14" fillId="3" borderId="54" xfId="0" applyNumberFormat="1" applyFont="1" applyFill="1" applyBorder="1" applyProtection="1">
      <protection locked="0"/>
    </xf>
    <xf numFmtId="1" fontId="8" fillId="3" borderId="58" xfId="0" applyNumberFormat="1" applyFont="1" applyFill="1" applyBorder="1" applyAlignment="1" applyProtection="1">
      <alignment horizontal="right"/>
      <protection locked="0"/>
    </xf>
    <xf numFmtId="1" fontId="8" fillId="5" borderId="0" xfId="0" applyNumberFormat="1" applyFont="1" applyFill="1"/>
    <xf numFmtId="1" fontId="8" fillId="7" borderId="0" xfId="0" applyNumberFormat="1" applyFont="1" applyFill="1"/>
    <xf numFmtId="1" fontId="8" fillId="8" borderId="0" xfId="0" applyNumberFormat="1" applyFont="1" applyFill="1"/>
    <xf numFmtId="1" fontId="8" fillId="0" borderId="59" xfId="0" applyNumberFormat="1" applyFont="1" applyBorder="1"/>
    <xf numFmtId="1" fontId="14" fillId="3" borderId="60" xfId="0" applyNumberFormat="1" applyFont="1" applyFill="1" applyBorder="1" applyProtection="1">
      <protection locked="0"/>
    </xf>
    <xf numFmtId="1" fontId="14" fillId="3" borderId="61" xfId="0" applyNumberFormat="1" applyFont="1" applyFill="1" applyBorder="1" applyProtection="1">
      <protection locked="0"/>
    </xf>
    <xf numFmtId="1" fontId="14" fillId="3" borderId="62" xfId="0" applyNumberFormat="1" applyFont="1" applyFill="1" applyBorder="1" applyProtection="1">
      <protection locked="0"/>
    </xf>
    <xf numFmtId="1" fontId="14" fillId="3" borderId="63" xfId="0" applyNumberFormat="1" applyFont="1" applyFill="1" applyBorder="1" applyProtection="1">
      <protection locked="0"/>
    </xf>
    <xf numFmtId="1" fontId="14" fillId="3" borderId="59" xfId="0" applyNumberFormat="1" applyFont="1" applyFill="1" applyBorder="1" applyProtection="1">
      <protection locked="0"/>
    </xf>
    <xf numFmtId="1" fontId="8" fillId="3" borderId="64" xfId="0" applyNumberFormat="1" applyFont="1" applyFill="1" applyBorder="1" applyAlignment="1" applyProtection="1">
      <alignment horizontal="right"/>
      <protection locked="0"/>
    </xf>
    <xf numFmtId="1" fontId="14" fillId="3" borderId="63" xfId="0" quotePrefix="1" applyNumberFormat="1" applyFont="1" applyFill="1" applyBorder="1" applyProtection="1">
      <protection locked="0"/>
    </xf>
    <xf numFmtId="1" fontId="12" fillId="0" borderId="13" xfId="0" applyNumberFormat="1" applyFont="1" applyBorder="1" applyAlignment="1" applyProtection="1">
      <alignment horizontal="left" wrapText="1"/>
      <protection hidden="1"/>
    </xf>
    <xf numFmtId="1" fontId="12" fillId="0" borderId="20" xfId="0" applyNumberFormat="1" applyFont="1" applyBorder="1" applyAlignment="1" applyProtection="1">
      <alignment horizontal="left" wrapText="1"/>
      <protection hidden="1"/>
    </xf>
    <xf numFmtId="1" fontId="8" fillId="3" borderId="66" xfId="0" applyNumberFormat="1" applyFont="1" applyFill="1" applyBorder="1" applyAlignment="1" applyProtection="1">
      <alignment horizontal="right"/>
      <protection locked="0"/>
    </xf>
    <xf numFmtId="1" fontId="8" fillId="0" borderId="12" xfId="0" applyNumberFormat="1" applyFont="1" applyBorder="1" applyAlignment="1">
      <alignment horizontal="right"/>
    </xf>
    <xf numFmtId="1" fontId="8" fillId="3" borderId="67" xfId="0" applyNumberFormat="1" applyFont="1" applyFill="1" applyBorder="1" applyAlignment="1" applyProtection="1">
      <alignment horizontal="right"/>
      <protection locked="0"/>
    </xf>
    <xf numFmtId="1" fontId="8" fillId="3" borderId="68" xfId="0" applyNumberFormat="1" applyFont="1" applyFill="1" applyBorder="1" applyAlignment="1" applyProtection="1">
      <alignment horizontal="right"/>
      <protection locked="0"/>
    </xf>
    <xf numFmtId="1" fontId="8" fillId="3" borderId="69" xfId="0" applyNumberFormat="1" applyFont="1" applyFill="1" applyBorder="1" applyAlignment="1" applyProtection="1">
      <alignment horizontal="right"/>
      <protection locked="0"/>
    </xf>
    <xf numFmtId="1" fontId="8" fillId="3" borderId="70" xfId="0" applyNumberFormat="1" applyFont="1" applyFill="1" applyBorder="1" applyAlignment="1" applyProtection="1">
      <alignment horizontal="right"/>
      <protection locked="0"/>
    </xf>
    <xf numFmtId="1" fontId="8" fillId="9" borderId="0" xfId="0" applyNumberFormat="1" applyFont="1" applyFill="1"/>
    <xf numFmtId="1" fontId="8" fillId="10" borderId="0" xfId="0" applyNumberFormat="1" applyFont="1" applyFill="1"/>
    <xf numFmtId="1" fontId="8" fillId="11" borderId="0" xfId="0" applyNumberFormat="1" applyFont="1" applyFill="1"/>
    <xf numFmtId="1" fontId="10" fillId="0" borderId="0" xfId="0" applyNumberFormat="1" applyFont="1" applyProtection="1">
      <protection hidden="1"/>
    </xf>
    <xf numFmtId="1" fontId="17" fillId="0" borderId="0" xfId="0" applyNumberFormat="1" applyFont="1"/>
    <xf numFmtId="1" fontId="8" fillId="0" borderId="73" xfId="0" applyNumberFormat="1" applyFont="1" applyBorder="1" applyProtection="1">
      <protection hidden="1"/>
    </xf>
    <xf numFmtId="1" fontId="14" fillId="0" borderId="74" xfId="0" applyNumberFormat="1" applyFont="1" applyBorder="1" applyProtection="1">
      <protection locked="0"/>
    </xf>
    <xf numFmtId="1" fontId="14" fillId="0" borderId="75" xfId="0" applyNumberFormat="1" applyFont="1" applyBorder="1" applyProtection="1">
      <protection locked="0"/>
    </xf>
    <xf numFmtId="1" fontId="14" fillId="0" borderId="76" xfId="0" applyNumberFormat="1" applyFont="1" applyBorder="1" applyProtection="1">
      <protection locked="0"/>
    </xf>
    <xf numFmtId="1" fontId="14" fillId="0" borderId="77" xfId="0" applyNumberFormat="1" applyFont="1" applyBorder="1" applyProtection="1">
      <protection locked="0"/>
    </xf>
    <xf numFmtId="1" fontId="14" fillId="0" borderId="23" xfId="0" applyNumberFormat="1" applyFont="1" applyBorder="1" applyProtection="1">
      <protection locked="0"/>
    </xf>
    <xf numFmtId="1" fontId="18" fillId="0" borderId="0" xfId="0" applyNumberFormat="1" applyFont="1" applyProtection="1">
      <protection hidden="1"/>
    </xf>
    <xf numFmtId="1" fontId="8" fillId="0" borderId="30" xfId="0" applyNumberFormat="1" applyFont="1" applyBorder="1" applyProtection="1">
      <protection hidden="1"/>
    </xf>
    <xf numFmtId="1" fontId="14" fillId="0" borderId="33" xfId="0" applyNumberFormat="1" applyFont="1" applyBorder="1" applyProtection="1">
      <protection locked="0"/>
    </xf>
    <xf numFmtId="1" fontId="14" fillId="0" borderId="78" xfId="0" applyNumberFormat="1" applyFont="1" applyBorder="1" applyProtection="1">
      <protection locked="0"/>
    </xf>
    <xf numFmtId="1" fontId="14" fillId="0" borderId="79" xfId="0" applyNumberFormat="1" applyFont="1" applyBorder="1" applyProtection="1">
      <protection locked="0"/>
    </xf>
    <xf numFmtId="1" fontId="14" fillId="0" borderId="80" xfId="0" applyNumberFormat="1" applyFont="1" applyBorder="1" applyProtection="1">
      <protection locked="0"/>
    </xf>
    <xf numFmtId="1" fontId="14" fillId="0" borderId="34" xfId="0" applyNumberFormat="1" applyFont="1" applyBorder="1" applyProtection="1">
      <protection locked="0"/>
    </xf>
    <xf numFmtId="1" fontId="14" fillId="0" borderId="37" xfId="0" applyNumberFormat="1" applyFont="1" applyBorder="1" applyProtection="1">
      <protection locked="0"/>
    </xf>
    <xf numFmtId="1" fontId="14" fillId="0" borderId="35" xfId="0" applyNumberFormat="1" applyFont="1" applyBorder="1" applyProtection="1">
      <protection locked="0"/>
    </xf>
    <xf numFmtId="1" fontId="14" fillId="0" borderId="81" xfId="0" applyNumberFormat="1" applyFont="1" applyBorder="1" applyProtection="1">
      <protection locked="0"/>
    </xf>
    <xf numFmtId="1" fontId="14" fillId="0" borderId="82" xfId="0" applyNumberFormat="1" applyFont="1" applyBorder="1" applyProtection="1">
      <protection locked="0"/>
    </xf>
    <xf numFmtId="1" fontId="14" fillId="0" borderId="38" xfId="0" applyNumberFormat="1" applyFont="1" applyBorder="1" applyProtection="1">
      <protection locked="0"/>
    </xf>
    <xf numFmtId="1" fontId="8" fillId="0" borderId="20" xfId="0" applyNumberFormat="1" applyFont="1" applyBorder="1" applyAlignment="1" applyProtection="1">
      <alignment horizontal="center"/>
      <protection hidden="1"/>
    </xf>
    <xf numFmtId="1" fontId="14" fillId="0" borderId="22" xfId="0" applyNumberFormat="1" applyFont="1" applyBorder="1"/>
    <xf numFmtId="1" fontId="14" fillId="0" borderId="9" xfId="0" applyNumberFormat="1" applyFont="1" applyBorder="1"/>
    <xf numFmtId="1" fontId="14" fillId="0" borderId="83" xfId="0" applyNumberFormat="1" applyFont="1" applyBorder="1"/>
    <xf numFmtId="1" fontId="14" fillId="0" borderId="19" xfId="0" applyNumberFormat="1" applyFont="1" applyBorder="1"/>
    <xf numFmtId="1" fontId="9" fillId="0" borderId="1" xfId="0" applyNumberFormat="1" applyFont="1" applyBorder="1" applyProtection="1">
      <protection hidden="1"/>
    </xf>
    <xf numFmtId="1" fontId="9" fillId="0" borderId="0" xfId="0" applyNumberFormat="1" applyFont="1" applyProtection="1">
      <protection hidden="1"/>
    </xf>
    <xf numFmtId="1" fontId="4" fillId="0" borderId="0" xfId="0" applyNumberFormat="1" applyFont="1" applyAlignment="1">
      <alignment horizontal="right"/>
    </xf>
    <xf numFmtId="1" fontId="19" fillId="0" borderId="0" xfId="0" applyNumberFormat="1" applyFont="1"/>
    <xf numFmtId="1" fontId="8" fillId="9" borderId="73" xfId="0" applyNumberFormat="1" applyFont="1" applyFill="1" applyBorder="1" applyProtection="1">
      <protection hidden="1"/>
    </xf>
    <xf numFmtId="1" fontId="8" fillId="9" borderId="30" xfId="0" applyNumberFormat="1" applyFont="1" applyFill="1" applyBorder="1" applyProtection="1">
      <protection locked="0"/>
    </xf>
    <xf numFmtId="1" fontId="8" fillId="9" borderId="30" xfId="0" applyNumberFormat="1" applyFont="1" applyFill="1" applyBorder="1" applyProtection="1">
      <protection hidden="1"/>
    </xf>
    <xf numFmtId="1" fontId="8" fillId="9" borderId="39" xfId="0" applyNumberFormat="1" applyFont="1" applyFill="1" applyBorder="1" applyProtection="1">
      <protection hidden="1"/>
    </xf>
    <xf numFmtId="1" fontId="8" fillId="9" borderId="20" xfId="0" applyNumberFormat="1" applyFont="1" applyFill="1" applyBorder="1" applyAlignment="1" applyProtection="1">
      <alignment horizontal="center"/>
      <protection hidden="1"/>
    </xf>
    <xf numFmtId="1" fontId="8" fillId="9" borderId="20" xfId="0" applyNumberFormat="1" applyFont="1" applyFill="1" applyBorder="1"/>
    <xf numFmtId="1" fontId="0" fillId="0" borderId="0" xfId="0" applyNumberFormat="1"/>
    <xf numFmtId="1" fontId="8" fillId="0" borderId="14" xfId="0" applyNumberFormat="1" applyFont="1" applyBorder="1" applyAlignment="1" applyProtection="1">
      <alignment horizontal="center" vertical="center" wrapText="1"/>
      <protection hidden="1"/>
    </xf>
    <xf numFmtId="1" fontId="8" fillId="0" borderId="15" xfId="0" applyNumberFormat="1" applyFont="1" applyBorder="1" applyAlignment="1" applyProtection="1">
      <alignment horizontal="center" vertical="center" wrapText="1"/>
      <protection hidden="1"/>
    </xf>
    <xf numFmtId="1" fontId="8" fillId="0" borderId="84" xfId="0" applyNumberFormat="1" applyFont="1" applyBorder="1" applyAlignment="1">
      <alignment horizontal="center" vertical="center"/>
    </xf>
    <xf numFmtId="1" fontId="8" fillId="0" borderId="73" xfId="0" applyNumberFormat="1" applyFont="1" applyBorder="1" applyAlignment="1" applyProtection="1">
      <alignment horizontal="left"/>
      <protection hidden="1"/>
    </xf>
    <xf numFmtId="1" fontId="8" fillId="2" borderId="73" xfId="0" applyNumberFormat="1" applyFont="1" applyFill="1" applyBorder="1"/>
    <xf numFmtId="1" fontId="8" fillId="3" borderId="85" xfId="0" applyNumberFormat="1" applyFont="1" applyFill="1" applyBorder="1" applyProtection="1">
      <protection locked="0"/>
    </xf>
    <xf numFmtId="1" fontId="8" fillId="3" borderId="73" xfId="0" applyNumberFormat="1" applyFont="1" applyFill="1" applyBorder="1" applyProtection="1">
      <protection locked="0"/>
    </xf>
    <xf numFmtId="1" fontId="8" fillId="0" borderId="30" xfId="0" applyNumberFormat="1" applyFont="1" applyBorder="1" applyAlignment="1" applyProtection="1">
      <alignment horizontal="left"/>
      <protection hidden="1"/>
    </xf>
    <xf numFmtId="1" fontId="8" fillId="2" borderId="30" xfId="0" applyNumberFormat="1" applyFont="1" applyFill="1" applyBorder="1"/>
    <xf numFmtId="1" fontId="8" fillId="3" borderId="30" xfId="0" applyNumberFormat="1" applyFont="1" applyFill="1" applyBorder="1" applyProtection="1">
      <protection locked="0"/>
    </xf>
    <xf numFmtId="1" fontId="8" fillId="3" borderId="86" xfId="0" applyNumberFormat="1" applyFont="1" applyFill="1" applyBorder="1" applyProtection="1">
      <protection locked="0"/>
    </xf>
    <xf numFmtId="1" fontId="8" fillId="0" borderId="36" xfId="0" applyNumberFormat="1" applyFont="1" applyBorder="1" applyAlignment="1" applyProtection="1">
      <alignment horizontal="left"/>
      <protection hidden="1"/>
    </xf>
    <xf numFmtId="1" fontId="8" fillId="2" borderId="36" xfId="0" applyNumberFormat="1" applyFont="1" applyFill="1" applyBorder="1"/>
    <xf numFmtId="1" fontId="8" fillId="3" borderId="87" xfId="0" applyNumberFormat="1" applyFont="1" applyFill="1" applyBorder="1" applyProtection="1">
      <protection locked="0"/>
    </xf>
    <xf numFmtId="1" fontId="8" fillId="3" borderId="36" xfId="0" applyNumberFormat="1" applyFont="1" applyFill="1" applyBorder="1" applyProtection="1">
      <protection locked="0"/>
    </xf>
    <xf numFmtId="1" fontId="8" fillId="0" borderId="14" xfId="0" applyNumberFormat="1" applyFont="1" applyBorder="1"/>
    <xf numFmtId="1" fontId="8" fillId="0" borderId="15" xfId="0" applyNumberFormat="1" applyFont="1" applyBorder="1"/>
    <xf numFmtId="1" fontId="8" fillId="0" borderId="84" xfId="0" applyNumberFormat="1" applyFont="1" applyBorder="1"/>
    <xf numFmtId="1" fontId="8" fillId="3" borderId="39" xfId="0" applyNumberFormat="1" applyFont="1" applyFill="1" applyBorder="1" applyProtection="1">
      <protection locked="0"/>
    </xf>
    <xf numFmtId="1" fontId="8" fillId="2" borderId="20" xfId="0" applyNumberFormat="1" applyFont="1" applyFill="1" applyBorder="1"/>
    <xf numFmtId="1" fontId="8" fillId="2" borderId="14" xfId="0" applyNumberFormat="1" applyFont="1" applyFill="1" applyBorder="1"/>
    <xf numFmtId="1" fontId="8" fillId="2" borderId="15" xfId="0" applyNumberFormat="1" applyFont="1" applyFill="1" applyBorder="1"/>
    <xf numFmtId="1" fontId="8" fillId="2" borderId="84" xfId="0" applyNumberFormat="1" applyFont="1" applyFill="1" applyBorder="1"/>
    <xf numFmtId="1" fontId="9" fillId="0" borderId="88" xfId="0" applyNumberFormat="1" applyFont="1" applyBorder="1" applyProtection="1">
      <protection hidden="1"/>
    </xf>
    <xf numFmtId="1" fontId="9" fillId="0" borderId="89" xfId="0" applyNumberFormat="1" applyFont="1" applyBorder="1" applyProtection="1">
      <protection hidden="1"/>
    </xf>
    <xf numFmtId="1" fontId="8" fillId="0" borderId="7" xfId="0" applyNumberFormat="1" applyFont="1" applyBorder="1" applyAlignment="1" applyProtection="1">
      <alignment horizontal="center" vertical="center" wrapText="1"/>
      <protection hidden="1"/>
    </xf>
    <xf numFmtId="1" fontId="8" fillId="0" borderId="20" xfId="0" applyNumberFormat="1" applyFont="1" applyBorder="1" applyAlignment="1" applyProtection="1">
      <alignment horizontal="center" vertical="center" wrapText="1"/>
      <protection hidden="1"/>
    </xf>
    <xf numFmtId="1" fontId="19" fillId="0" borderId="90" xfId="0" applyNumberFormat="1" applyFont="1" applyBorder="1"/>
    <xf numFmtId="1" fontId="8" fillId="0" borderId="0" xfId="0" applyNumberFormat="1" applyFont="1" applyAlignment="1" applyProtection="1">
      <alignment horizontal="center" vertical="center"/>
      <protection hidden="1"/>
    </xf>
    <xf numFmtId="1" fontId="8" fillId="0" borderId="91" xfId="0" applyNumberFormat="1" applyFont="1" applyBorder="1" applyAlignment="1" applyProtection="1">
      <alignment vertical="center" wrapText="1"/>
      <protection hidden="1"/>
    </xf>
    <xf numFmtId="1" fontId="18" fillId="0" borderId="90" xfId="0" applyNumberFormat="1" applyFont="1" applyBorder="1" applyProtection="1">
      <protection hidden="1"/>
    </xf>
    <xf numFmtId="1" fontId="8" fillId="0" borderId="92" xfId="0" applyNumberFormat="1" applyFont="1" applyBorder="1" applyAlignment="1" applyProtection="1">
      <alignment vertical="center" wrapText="1"/>
      <protection hidden="1"/>
    </xf>
    <xf numFmtId="1" fontId="8" fillId="0" borderId="39" xfId="0" applyNumberFormat="1" applyFont="1" applyBorder="1" applyAlignment="1" applyProtection="1">
      <alignment vertical="center" wrapText="1"/>
      <protection hidden="1"/>
    </xf>
    <xf numFmtId="1" fontId="8" fillId="9" borderId="20" xfId="0" applyNumberFormat="1" applyFont="1" applyFill="1" applyBorder="1" applyAlignment="1" applyProtection="1">
      <alignment horizontal="center" vertical="center" wrapText="1"/>
      <protection hidden="1"/>
    </xf>
    <xf numFmtId="1" fontId="4" fillId="0" borderId="0" xfId="0" applyNumberFormat="1" applyFont="1" applyAlignment="1" applyProtection="1">
      <alignment horizontal="center" vertical="center"/>
      <protection hidden="1"/>
    </xf>
    <xf numFmtId="1" fontId="8" fillId="9" borderId="7" xfId="0" applyNumberFormat="1" applyFont="1" applyFill="1" applyBorder="1" applyAlignment="1" applyProtection="1">
      <alignment vertical="center" wrapText="1"/>
      <protection hidden="1"/>
    </xf>
    <xf numFmtId="1" fontId="8" fillId="9" borderId="20" xfId="0" applyNumberFormat="1" applyFont="1" applyFill="1" applyBorder="1" applyProtection="1">
      <protection locked="0"/>
    </xf>
    <xf numFmtId="1" fontId="8" fillId="9" borderId="93" xfId="0" applyNumberFormat="1" applyFont="1" applyFill="1" applyBorder="1" applyAlignment="1" applyProtection="1">
      <alignment vertical="center" wrapText="1"/>
      <protection hidden="1"/>
    </xf>
    <xf numFmtId="1" fontId="8" fillId="9" borderId="24" xfId="0" applyNumberFormat="1" applyFont="1" applyFill="1" applyBorder="1" applyProtection="1">
      <protection locked="0"/>
    </xf>
    <xf numFmtId="1" fontId="8" fillId="9" borderId="92" xfId="0" applyNumberFormat="1" applyFont="1" applyFill="1" applyBorder="1" applyAlignment="1" applyProtection="1">
      <alignment vertical="center" wrapText="1"/>
      <protection hidden="1"/>
    </xf>
    <xf numFmtId="1" fontId="8" fillId="9" borderId="29" xfId="0" applyNumberFormat="1" applyFont="1" applyFill="1" applyBorder="1" applyProtection="1">
      <protection locked="0"/>
    </xf>
    <xf numFmtId="1" fontId="8" fillId="9" borderId="94" xfId="0" applyNumberFormat="1" applyFont="1" applyFill="1" applyBorder="1" applyAlignment="1" applyProtection="1">
      <alignment vertical="center" wrapText="1"/>
      <protection hidden="1"/>
    </xf>
    <xf numFmtId="1" fontId="8" fillId="0" borderId="39" xfId="0" applyNumberFormat="1" applyFont="1" applyBorder="1" applyProtection="1">
      <protection locked="0"/>
    </xf>
    <xf numFmtId="1" fontId="12" fillId="0" borderId="12" xfId="0" applyNumberFormat="1" applyFont="1" applyBorder="1" applyAlignment="1" applyProtection="1">
      <alignment vertical="center" wrapText="1"/>
      <protection hidden="1"/>
    </xf>
    <xf numFmtId="1" fontId="13" fillId="0" borderId="39" xfId="0" applyNumberFormat="1" applyFont="1" applyBorder="1" applyProtection="1">
      <protection locked="0"/>
    </xf>
    <xf numFmtId="1" fontId="19" fillId="0" borderId="0" xfId="0" applyNumberFormat="1" applyFont="1" applyProtection="1">
      <protection hidden="1"/>
    </xf>
    <xf numFmtId="1" fontId="20" fillId="0" borderId="2" xfId="0" applyNumberFormat="1" applyFont="1" applyBorder="1" applyProtection="1">
      <protection hidden="1"/>
    </xf>
    <xf numFmtId="1" fontId="20" fillId="0" borderId="3" xfId="0" applyNumberFormat="1" applyFont="1" applyBorder="1" applyProtection="1">
      <protection hidden="1"/>
    </xf>
    <xf numFmtId="1" fontId="21" fillId="0" borderId="3" xfId="0" applyNumberFormat="1" applyFont="1" applyBorder="1" applyProtection="1">
      <protection hidden="1"/>
    </xf>
    <xf numFmtId="1" fontId="4" fillId="0" borderId="0" xfId="0" applyNumberFormat="1" applyFont="1" applyProtection="1">
      <protection hidden="1"/>
    </xf>
    <xf numFmtId="1" fontId="13" fillId="0" borderId="0" xfId="0" applyNumberFormat="1" applyFont="1"/>
    <xf numFmtId="1" fontId="12" fillId="0" borderId="14" xfId="0" applyNumberFormat="1" applyFont="1" applyBorder="1" applyAlignment="1">
      <alignment horizontal="center" vertical="center" wrapText="1"/>
    </xf>
    <xf numFmtId="1" fontId="12" fillId="0" borderId="15" xfId="0" quotePrefix="1" applyNumberFormat="1" applyFont="1" applyBorder="1" applyAlignment="1">
      <alignment horizontal="center" vertical="center"/>
    </xf>
    <xf numFmtId="1" fontId="12" fillId="0" borderId="15" xfId="0" applyNumberFormat="1" applyFont="1" applyBorder="1" applyAlignment="1">
      <alignment horizontal="center" vertical="center"/>
    </xf>
    <xf numFmtId="1" fontId="12" fillId="0" borderId="73" xfId="0" applyNumberFormat="1" applyFont="1" applyBorder="1" applyAlignment="1">
      <alignment horizontal="right"/>
    </xf>
    <xf numFmtId="1" fontId="12" fillId="0" borderId="85" xfId="0" applyNumberFormat="1" applyFont="1" applyBorder="1" applyAlignment="1" applyProtection="1">
      <alignment horizontal="right"/>
      <protection locked="0"/>
    </xf>
    <xf numFmtId="1" fontId="12" fillId="0" borderId="96" xfId="0" applyNumberFormat="1" applyFont="1" applyBorder="1" applyAlignment="1" applyProtection="1">
      <alignment horizontal="right"/>
      <protection locked="0"/>
    </xf>
    <xf numFmtId="1" fontId="12" fillId="0" borderId="77" xfId="0" applyNumberFormat="1" applyFont="1" applyBorder="1" applyAlignment="1" applyProtection="1">
      <alignment horizontal="right"/>
      <protection locked="0"/>
    </xf>
    <xf numFmtId="1" fontId="12" fillId="0" borderId="23" xfId="0" applyNumberFormat="1" applyFont="1" applyBorder="1" applyAlignment="1" applyProtection="1">
      <alignment horizontal="right"/>
      <protection locked="0"/>
    </xf>
    <xf numFmtId="1" fontId="8" fillId="12" borderId="0" xfId="0" applyNumberFormat="1" applyFont="1" applyFill="1"/>
    <xf numFmtId="1" fontId="12" fillId="0" borderId="92" xfId="0" applyNumberFormat="1" applyFont="1" applyBorder="1" applyAlignment="1" applyProtection="1">
      <alignment horizontal="left"/>
      <protection hidden="1"/>
    </xf>
    <xf numFmtId="1" fontId="12" fillId="0" borderId="97" xfId="0" quotePrefix="1" applyNumberFormat="1" applyFont="1" applyBorder="1" applyAlignment="1" applyProtection="1">
      <alignment horizontal="left"/>
      <protection hidden="1"/>
    </xf>
    <xf numFmtId="1" fontId="12" fillId="0" borderId="30" xfId="0" applyNumberFormat="1" applyFont="1" applyBorder="1" applyAlignment="1">
      <alignment horizontal="right"/>
    </xf>
    <xf numFmtId="1" fontId="12" fillId="0" borderId="98" xfId="0" applyNumberFormat="1" applyFont="1" applyBorder="1" applyAlignment="1" applyProtection="1">
      <alignment horizontal="right"/>
      <protection locked="0"/>
    </xf>
    <xf numFmtId="1" fontId="12" fillId="0" borderId="99" xfId="0" applyNumberFormat="1" applyFont="1" applyBorder="1" applyAlignment="1" applyProtection="1">
      <alignment horizontal="right"/>
      <protection locked="0"/>
    </xf>
    <xf numFmtId="1" fontId="12" fillId="0" borderId="80" xfId="0" applyNumberFormat="1" applyFont="1" applyBorder="1" applyAlignment="1" applyProtection="1">
      <alignment horizontal="right"/>
      <protection locked="0"/>
    </xf>
    <xf numFmtId="1" fontId="12" fillId="0" borderId="34" xfId="0" applyNumberFormat="1" applyFont="1" applyBorder="1" applyAlignment="1" applyProtection="1">
      <alignment horizontal="right"/>
      <protection locked="0"/>
    </xf>
    <xf numFmtId="1" fontId="12" fillId="0" borderId="24" xfId="0" applyNumberFormat="1" applyFont="1" applyBorder="1" applyAlignment="1">
      <alignment horizontal="right"/>
    </xf>
    <xf numFmtId="1" fontId="12" fillId="0" borderId="100" xfId="0" applyNumberFormat="1" applyFont="1" applyBorder="1" applyAlignment="1" applyProtection="1">
      <alignment horizontal="right"/>
      <protection locked="0"/>
    </xf>
    <xf numFmtId="1" fontId="12" fillId="0" borderId="101" xfId="0" applyNumberFormat="1" applyFont="1" applyBorder="1" applyAlignment="1" applyProtection="1">
      <alignment horizontal="right"/>
      <protection locked="0"/>
    </xf>
    <xf numFmtId="1" fontId="12" fillId="0" borderId="28" xfId="0" applyNumberFormat="1" applyFont="1" applyBorder="1" applyAlignment="1" applyProtection="1">
      <alignment horizontal="right"/>
      <protection locked="0"/>
    </xf>
    <xf numFmtId="1" fontId="12" fillId="0" borderId="39" xfId="0" applyNumberFormat="1" applyFont="1" applyBorder="1" applyAlignment="1">
      <alignment horizontal="right"/>
    </xf>
    <xf numFmtId="1" fontId="12" fillId="0" borderId="40" xfId="0" applyNumberFormat="1" applyFont="1" applyBorder="1" applyAlignment="1" applyProtection="1">
      <alignment horizontal="right"/>
      <protection locked="0"/>
    </xf>
    <xf numFmtId="1" fontId="12" fillId="0" borderId="102" xfId="0" applyNumberFormat="1" applyFont="1" applyBorder="1" applyAlignment="1" applyProtection="1">
      <alignment horizontal="right"/>
      <protection locked="0"/>
    </xf>
    <xf numFmtId="1" fontId="12" fillId="0" borderId="45" xfId="0" applyNumberFormat="1" applyFont="1" applyBorder="1" applyAlignment="1" applyProtection="1">
      <alignment horizontal="right"/>
      <protection locked="0"/>
    </xf>
    <xf numFmtId="1" fontId="12" fillId="0" borderId="40" xfId="0" applyNumberFormat="1" applyFont="1" applyBorder="1" applyAlignment="1">
      <alignment horizontal="right"/>
    </xf>
    <xf numFmtId="1" fontId="12" fillId="0" borderId="103" xfId="0" applyNumberFormat="1" applyFont="1" applyBorder="1" applyAlignment="1">
      <alignment horizontal="right"/>
    </xf>
    <xf numFmtId="1" fontId="12" fillId="0" borderId="22" xfId="0" applyNumberFormat="1" applyFont="1" applyBorder="1" applyAlignment="1">
      <alignment horizontal="right"/>
    </xf>
    <xf numFmtId="1" fontId="8" fillId="0" borderId="16" xfId="0" applyNumberFormat="1" applyFont="1" applyBorder="1" applyAlignment="1" applyProtection="1">
      <alignment horizontal="center" vertical="center" wrapText="1"/>
      <protection hidden="1"/>
    </xf>
    <xf numFmtId="1" fontId="8" fillId="3" borderId="96" xfId="0" applyNumberFormat="1" applyFont="1" applyFill="1" applyBorder="1" applyProtection="1">
      <protection locked="0"/>
    </xf>
    <xf numFmtId="1" fontId="8" fillId="3" borderId="104" xfId="0" applyNumberFormat="1" applyFont="1" applyFill="1" applyBorder="1" applyProtection="1">
      <protection locked="0"/>
    </xf>
    <xf numFmtId="1" fontId="8" fillId="3" borderId="105" xfId="0" applyNumberFormat="1" applyFont="1" applyFill="1" applyBorder="1" applyProtection="1">
      <protection locked="0"/>
    </xf>
    <xf numFmtId="1" fontId="13" fillId="0" borderId="0" xfId="0" applyNumberFormat="1" applyFont="1" applyProtection="1">
      <protection hidden="1"/>
    </xf>
    <xf numFmtId="1" fontId="8" fillId="0" borderId="30" xfId="0" applyNumberFormat="1" applyFont="1" applyBorder="1" applyAlignment="1">
      <alignment horizontal="center" vertical="center"/>
    </xf>
    <xf numFmtId="1" fontId="8" fillId="3" borderId="98" xfId="0" applyNumberFormat="1" applyFont="1" applyFill="1" applyBorder="1" applyProtection="1">
      <protection locked="0"/>
    </xf>
    <xf numFmtId="1" fontId="8" fillId="3" borderId="99" xfId="0" applyNumberFormat="1" applyFont="1" applyFill="1" applyBorder="1" applyProtection="1">
      <protection locked="0"/>
    </xf>
    <xf numFmtId="1" fontId="8" fillId="3" borderId="106" xfId="0" applyNumberFormat="1" applyFont="1" applyFill="1" applyBorder="1" applyProtection="1">
      <protection locked="0"/>
    </xf>
    <xf numFmtId="1" fontId="8" fillId="0" borderId="39" xfId="0" applyNumberFormat="1" applyFont="1" applyBorder="1" applyAlignment="1">
      <alignment horizontal="center" vertical="center"/>
    </xf>
    <xf numFmtId="1" fontId="8" fillId="13" borderId="40" xfId="0" applyNumberFormat="1" applyFont="1" applyFill="1" applyBorder="1" applyProtection="1">
      <protection locked="0"/>
    </xf>
    <xf numFmtId="1" fontId="8" fillId="3" borderId="41" xfId="0" applyNumberFormat="1" applyFont="1" applyFill="1" applyBorder="1" applyProtection="1">
      <protection locked="0"/>
    </xf>
    <xf numFmtId="1" fontId="8" fillId="3" borderId="107" xfId="0" applyNumberFormat="1" applyFont="1" applyFill="1" applyBorder="1" applyProtection="1">
      <protection locked="0"/>
    </xf>
    <xf numFmtId="1" fontId="8" fillId="0" borderId="13" xfId="0" applyNumberFormat="1" applyFont="1" applyBorder="1" applyAlignment="1">
      <alignment horizontal="center" wrapText="1"/>
    </xf>
    <xf numFmtId="1" fontId="8" fillId="0" borderId="67" xfId="0" applyNumberFormat="1" applyFont="1" applyBorder="1"/>
    <xf numFmtId="1" fontId="8" fillId="0" borderId="67" xfId="0" applyNumberFormat="1" applyFont="1" applyBorder="1" applyAlignment="1">
      <alignment wrapText="1"/>
    </xf>
    <xf numFmtId="1" fontId="8" fillId="0" borderId="3" xfId="0" applyNumberFormat="1" applyFont="1" applyBorder="1"/>
    <xf numFmtId="1" fontId="8" fillId="0" borderId="13" xfId="0" applyNumberFormat="1" applyFont="1" applyBorder="1" applyAlignment="1">
      <alignment wrapText="1"/>
    </xf>
    <xf numFmtId="1" fontId="23" fillId="0" borderId="0" xfId="0" applyNumberFormat="1" applyFont="1"/>
    <xf numFmtId="1" fontId="8" fillId="0" borderId="90" xfId="0" applyNumberFormat="1" applyFont="1" applyBorder="1" applyAlignment="1" applyProtection="1">
      <alignment horizontal="center" vertical="center" wrapText="1"/>
      <protection hidden="1"/>
    </xf>
    <xf numFmtId="1" fontId="8" fillId="0" borderId="0" xfId="0" applyNumberFormat="1" applyFont="1" applyAlignment="1" applyProtection="1">
      <alignment horizontal="center" vertical="center" wrapText="1"/>
      <protection hidden="1"/>
    </xf>
    <xf numFmtId="1" fontId="8" fillId="0" borderId="0" xfId="0" applyNumberFormat="1" applyFont="1" applyAlignment="1" applyProtection="1">
      <alignment wrapText="1"/>
      <protection hidden="1"/>
    </xf>
    <xf numFmtId="1" fontId="8" fillId="0" borderId="0" xfId="0" applyNumberFormat="1" applyFont="1" applyAlignment="1" applyProtection="1">
      <alignment horizontal="right"/>
      <protection locked="0"/>
    </xf>
    <xf numFmtId="1" fontId="19" fillId="0" borderId="0" xfId="0" applyNumberFormat="1" applyFont="1" applyAlignment="1" applyProtection="1">
      <alignment horizontal="right"/>
      <protection locked="0"/>
    </xf>
    <xf numFmtId="1" fontId="18" fillId="0" borderId="90" xfId="0" applyNumberFormat="1" applyFont="1" applyBorder="1" applyAlignment="1" applyProtection="1">
      <alignment horizontal="right"/>
      <protection hidden="1"/>
    </xf>
    <xf numFmtId="1" fontId="8" fillId="0" borderId="94" xfId="0" applyNumberFormat="1" applyFont="1" applyBorder="1" applyAlignment="1">
      <alignment wrapText="1"/>
    </xf>
    <xf numFmtId="1" fontId="4" fillId="9" borderId="0" xfId="0" applyNumberFormat="1" applyFont="1" applyFill="1"/>
    <xf numFmtId="1" fontId="5" fillId="9" borderId="0" xfId="0" applyNumberFormat="1" applyFont="1" applyFill="1"/>
    <xf numFmtId="1" fontId="6" fillId="9" borderId="0" xfId="0" applyNumberFormat="1" applyFont="1" applyFill="1"/>
    <xf numFmtId="0" fontId="0" fillId="9" borderId="0" xfId="0" applyFill="1"/>
    <xf numFmtId="1" fontId="10" fillId="9" borderId="0" xfId="0" applyNumberFormat="1" applyFont="1" applyFill="1"/>
    <xf numFmtId="1" fontId="11" fillId="9" borderId="0" xfId="0" applyNumberFormat="1" applyFont="1" applyFill="1"/>
    <xf numFmtId="1" fontId="8" fillId="9" borderId="0" xfId="0" applyNumberFormat="1" applyFont="1" applyFill="1" applyAlignment="1">
      <alignment horizontal="center" vertical="center"/>
    </xf>
    <xf numFmtId="1" fontId="13" fillId="9" borderId="0" xfId="0" applyNumberFormat="1" applyFont="1" applyFill="1" applyAlignment="1">
      <alignment horizontal="center" vertical="center"/>
    </xf>
    <xf numFmtId="1" fontId="8" fillId="9" borderId="0" xfId="0" applyNumberFormat="1" applyFont="1" applyFill="1" applyAlignment="1">
      <alignment horizontal="center" vertical="center" wrapText="1"/>
    </xf>
    <xf numFmtId="1" fontId="8" fillId="9" borderId="0" xfId="0" quotePrefix="1" applyNumberFormat="1" applyFont="1" applyFill="1" applyAlignment="1">
      <alignment horizontal="center" vertical="center"/>
    </xf>
    <xf numFmtId="1" fontId="15" fillId="9" borderId="0" xfId="0" applyNumberFormat="1" applyFont="1" applyFill="1"/>
    <xf numFmtId="1" fontId="16" fillId="9" borderId="0" xfId="0" applyNumberFormat="1" applyFont="1" applyFill="1"/>
    <xf numFmtId="1" fontId="12" fillId="9" borderId="0" xfId="0" applyNumberFormat="1" applyFont="1" applyFill="1"/>
    <xf numFmtId="1" fontId="18" fillId="9" borderId="0" xfId="0" applyNumberFormat="1" applyFont="1" applyFill="1" applyProtection="1">
      <protection hidden="1"/>
    </xf>
    <xf numFmtId="1" fontId="0" fillId="9" borderId="0" xfId="0" applyNumberFormat="1" applyFill="1"/>
    <xf numFmtId="1" fontId="14" fillId="9" borderId="0" xfId="0" applyNumberFormat="1" applyFont="1" applyFill="1"/>
    <xf numFmtId="1" fontId="13" fillId="9" borderId="0" xfId="0" applyNumberFormat="1" applyFont="1" applyFill="1"/>
    <xf numFmtId="1" fontId="12" fillId="9" borderId="20" xfId="0" applyNumberFormat="1" applyFont="1" applyFill="1" applyBorder="1" applyAlignment="1">
      <alignment horizontal="center" vertical="center" wrapText="1"/>
    </xf>
    <xf numFmtId="1" fontId="8" fillId="9" borderId="20" xfId="0" applyNumberFormat="1" applyFont="1" applyFill="1" applyBorder="1" applyAlignment="1">
      <alignment horizontal="center" vertical="center"/>
    </xf>
    <xf numFmtId="1" fontId="23" fillId="9" borderId="0" xfId="0" applyNumberFormat="1" applyFont="1" applyFill="1"/>
    <xf numFmtId="1" fontId="8" fillId="9" borderId="0" xfId="0" applyNumberFormat="1" applyFont="1" applyFill="1" applyProtection="1">
      <protection hidden="1"/>
    </xf>
    <xf numFmtId="1" fontId="13" fillId="9" borderId="0" xfId="0" applyNumberFormat="1" applyFont="1" applyFill="1" applyProtection="1">
      <protection hidden="1"/>
    </xf>
    <xf numFmtId="1" fontId="23" fillId="9" borderId="0" xfId="0" applyNumberFormat="1" applyFont="1" applyFill="1" applyProtection="1">
      <protection hidden="1"/>
    </xf>
    <xf numFmtId="1" fontId="8" fillId="0" borderId="73" xfId="0" applyNumberFormat="1" applyFont="1" applyBorder="1" applyAlignment="1">
      <alignment horizontal="center" vertical="center"/>
    </xf>
    <xf numFmtId="0" fontId="0" fillId="0" borderId="0" xfId="0" applyAlignment="1">
      <alignment wrapText="1"/>
    </xf>
    <xf numFmtId="1" fontId="22" fillId="0" borderId="112" xfId="0" applyNumberFormat="1" applyFont="1" applyBorder="1" applyAlignment="1" applyProtection="1">
      <alignment vertical="center" wrapText="1"/>
      <protection hidden="1"/>
    </xf>
    <xf numFmtId="1" fontId="25" fillId="0" borderId="0" xfId="0" applyNumberFormat="1" applyFont="1" applyAlignment="1" applyProtection="1">
      <alignment vertical="center" wrapText="1"/>
      <protection hidden="1"/>
    </xf>
    <xf numFmtId="1" fontId="10" fillId="0" borderId="0" xfId="0" applyNumberFormat="1" applyFont="1" applyAlignment="1">
      <alignment vertical="center" wrapText="1"/>
    </xf>
    <xf numFmtId="1" fontId="8" fillId="0" borderId="0" xfId="0" applyNumberFormat="1" applyFont="1" applyAlignment="1">
      <alignment vertical="center" wrapText="1"/>
    </xf>
    <xf numFmtId="1" fontId="10" fillId="9" borderId="0" xfId="0" applyNumberFormat="1" applyFont="1" applyFill="1" applyAlignment="1">
      <alignment vertical="center" wrapText="1"/>
    </xf>
    <xf numFmtId="1" fontId="11" fillId="9" borderId="0" xfId="0" applyNumberFormat="1" applyFont="1" applyFill="1" applyAlignment="1">
      <alignment vertical="center" wrapText="1"/>
    </xf>
    <xf numFmtId="0" fontId="0" fillId="9" borderId="0" xfId="0" applyFill="1" applyAlignment="1">
      <alignment vertical="center" wrapText="1"/>
    </xf>
    <xf numFmtId="0" fontId="0" fillId="0" borderId="0" xfId="0" applyAlignment="1">
      <alignment vertical="center" wrapText="1"/>
    </xf>
    <xf numFmtId="1" fontId="28" fillId="2" borderId="0" xfId="0" applyNumberFormat="1" applyFont="1" applyFill="1"/>
    <xf numFmtId="1" fontId="7" fillId="2" borderId="0" xfId="1" applyNumberFormat="1" applyFont="1" applyFill="1" applyAlignment="1">
      <alignment vertical="center" wrapText="1"/>
    </xf>
    <xf numFmtId="1" fontId="8" fillId="2" borderId="0" xfId="0" applyNumberFormat="1" applyFont="1" applyFill="1"/>
    <xf numFmtId="1" fontId="30" fillId="0" borderId="0" xfId="0" applyNumberFormat="1" applyFont="1"/>
    <xf numFmtId="1" fontId="30" fillId="2" borderId="0" xfId="0" applyNumberFormat="1" applyFont="1" applyFill="1"/>
    <xf numFmtId="1" fontId="9" fillId="2" borderId="0" xfId="1" quotePrefix="1" applyNumberFormat="1" applyFont="1" applyFill="1"/>
    <xf numFmtId="1" fontId="13" fillId="2" borderId="0" xfId="0" applyNumberFormat="1" applyFont="1" applyFill="1"/>
    <xf numFmtId="1" fontId="9" fillId="2" borderId="0" xfId="0" applyNumberFormat="1" applyFont="1" applyFill="1" applyAlignment="1">
      <alignment vertical="center"/>
    </xf>
    <xf numFmtId="1" fontId="8" fillId="9" borderId="0" xfId="1" quotePrefix="1" applyNumberFormat="1" applyFont="1" applyFill="1" applyAlignment="1">
      <alignment vertical="center" wrapText="1"/>
    </xf>
    <xf numFmtId="1" fontId="8" fillId="9" borderId="0" xfId="1" quotePrefix="1" applyNumberFormat="1" applyFont="1" applyFill="1" applyAlignment="1">
      <alignment horizontal="center" vertical="center" wrapText="1"/>
    </xf>
    <xf numFmtId="1" fontId="8" fillId="9" borderId="0" xfId="0" applyNumberFormat="1" applyFont="1" applyFill="1" applyAlignment="1">
      <alignment vertical="center" wrapText="1"/>
    </xf>
    <xf numFmtId="1" fontId="8" fillId="9" borderId="0" xfId="1" applyNumberFormat="1" applyFont="1" applyFill="1" applyAlignment="1">
      <alignment vertical="center" wrapText="1"/>
    </xf>
    <xf numFmtId="1" fontId="8" fillId="9" borderId="0" xfId="1" applyNumberFormat="1" applyFont="1" applyFill="1" applyAlignment="1">
      <alignment horizontal="center" vertical="center" wrapText="1"/>
    </xf>
    <xf numFmtId="1" fontId="8" fillId="0" borderId="12" xfId="3" applyNumberFormat="1" applyFont="1" applyBorder="1" applyAlignment="1" applyProtection="1">
      <alignment horizontal="center" vertical="center" wrapText="1"/>
      <protection hidden="1"/>
    </xf>
    <xf numFmtId="1" fontId="8" fillId="0" borderId="14" xfId="1" applyNumberFormat="1" applyFont="1" applyBorder="1" applyAlignment="1">
      <alignment horizontal="center" vertical="center" wrapText="1"/>
    </xf>
    <xf numFmtId="1" fontId="8" fillId="0" borderId="20" xfId="1" applyNumberFormat="1" applyFont="1" applyBorder="1" applyAlignment="1">
      <alignment horizontal="center" vertical="center" wrapText="1"/>
    </xf>
    <xf numFmtId="1" fontId="8" fillId="0" borderId="84" xfId="1" applyNumberFormat="1" applyFont="1" applyBorder="1" applyAlignment="1">
      <alignment horizontal="center" vertical="center" wrapText="1"/>
    </xf>
    <xf numFmtId="1" fontId="8" fillId="0" borderId="103" xfId="1" applyNumberFormat="1" applyFont="1" applyBorder="1" applyAlignment="1">
      <alignment horizontal="center" vertical="center" wrapText="1"/>
    </xf>
    <xf numFmtId="1" fontId="8" fillId="0" borderId="117" xfId="0" applyNumberFormat="1" applyFont="1" applyBorder="1" applyAlignment="1">
      <alignment horizontal="center" vertical="center"/>
    </xf>
    <xf numFmtId="1" fontId="8" fillId="0" borderId="9" xfId="0" applyNumberFormat="1" applyFont="1" applyBorder="1" applyAlignment="1">
      <alignment horizontal="center" vertical="center"/>
    </xf>
    <xf numFmtId="1" fontId="8" fillId="0" borderId="19" xfId="0" applyNumberFormat="1" applyFont="1" applyBorder="1" applyAlignment="1">
      <alignment horizontal="center" vertical="center"/>
    </xf>
    <xf numFmtId="1" fontId="8" fillId="0" borderId="12" xfId="1" applyNumberFormat="1" applyFont="1" applyBorder="1" applyAlignment="1">
      <alignment wrapText="1"/>
    </xf>
    <xf numFmtId="1" fontId="8" fillId="0" borderId="13" xfId="1" applyNumberFormat="1" applyFont="1" applyBorder="1"/>
    <xf numFmtId="1" fontId="8" fillId="3" borderId="111" xfId="1" applyNumberFormat="1" applyFont="1" applyFill="1" applyBorder="1" applyProtection="1">
      <protection locked="0"/>
    </xf>
    <xf numFmtId="1" fontId="8" fillId="3" borderId="119" xfId="1" applyNumberFormat="1" applyFont="1" applyFill="1" applyBorder="1" applyProtection="1">
      <protection locked="0"/>
    </xf>
    <xf numFmtId="1" fontId="8" fillId="3" borderId="120" xfId="1" applyNumberFormat="1" applyFont="1" applyFill="1" applyBorder="1" applyProtection="1">
      <protection locked="0"/>
    </xf>
    <xf numFmtId="1" fontId="8" fillId="3" borderId="14" xfId="1" applyNumberFormat="1" applyFont="1" applyFill="1" applyBorder="1" applyProtection="1">
      <protection locked="0"/>
    </xf>
    <xf numFmtId="1" fontId="8" fillId="3" borderId="84" xfId="1" applyNumberFormat="1" applyFont="1" applyFill="1" applyBorder="1" applyProtection="1">
      <protection locked="0"/>
    </xf>
    <xf numFmtId="1" fontId="8" fillId="3" borderId="67" xfId="1" applyNumberFormat="1" applyFont="1" applyFill="1" applyBorder="1" applyProtection="1">
      <protection locked="0"/>
    </xf>
    <xf numFmtId="1" fontId="8" fillId="3" borderId="12" xfId="1" applyNumberFormat="1" applyFont="1" applyFill="1" applyBorder="1" applyProtection="1">
      <protection locked="0"/>
    </xf>
    <xf numFmtId="1" fontId="8" fillId="3" borderId="16" xfId="1" applyNumberFormat="1" applyFont="1" applyFill="1" applyBorder="1" applyProtection="1">
      <protection locked="0"/>
    </xf>
    <xf numFmtId="1" fontId="8" fillId="3" borderId="117" xfId="1" applyNumberFormat="1" applyFont="1" applyFill="1" applyBorder="1" applyProtection="1">
      <protection locked="0"/>
    </xf>
    <xf numFmtId="1" fontId="8" fillId="3" borderId="103" xfId="1" applyNumberFormat="1" applyFont="1" applyFill="1" applyBorder="1" applyProtection="1">
      <protection locked="0"/>
    </xf>
    <xf numFmtId="1" fontId="8" fillId="9" borderId="0" xfId="1" applyNumberFormat="1" applyFont="1" applyFill="1" applyProtection="1">
      <protection locked="0"/>
    </xf>
    <xf numFmtId="1" fontId="31" fillId="15" borderId="0" xfId="0" applyNumberFormat="1" applyFont="1" applyFill="1"/>
    <xf numFmtId="1" fontId="31" fillId="16" borderId="0" xfId="0" applyNumberFormat="1" applyFont="1" applyFill="1"/>
    <xf numFmtId="1" fontId="12" fillId="0" borderId="92" xfId="1" applyNumberFormat="1" applyFont="1" applyBorder="1"/>
    <xf numFmtId="1" fontId="8" fillId="0" borderId="73" xfId="1" applyNumberFormat="1" applyFont="1" applyBorder="1"/>
    <xf numFmtId="1" fontId="32" fillId="4" borderId="4" xfId="1" applyNumberFormat="1" applyFont="1" applyFill="1" applyBorder="1"/>
    <xf numFmtId="1" fontId="32" fillId="4" borderId="5" xfId="1" applyNumberFormat="1" applyFont="1" applyFill="1" applyBorder="1"/>
    <xf numFmtId="1" fontId="8" fillId="3" borderId="85" xfId="1" applyNumberFormat="1" applyFont="1" applyFill="1" applyBorder="1" applyProtection="1">
      <protection locked="0"/>
    </xf>
    <xf numFmtId="1" fontId="8" fillId="3" borderId="95" xfId="1" applyNumberFormat="1" applyFont="1" applyFill="1" applyBorder="1" applyProtection="1">
      <protection locked="0"/>
    </xf>
    <xf numFmtId="1" fontId="8" fillId="3" borderId="105" xfId="1" applyNumberFormat="1" applyFont="1" applyFill="1" applyBorder="1" applyProtection="1">
      <protection locked="0"/>
    </xf>
    <xf numFmtId="1" fontId="8" fillId="3" borderId="96" xfId="1" applyNumberFormat="1" applyFont="1" applyFill="1" applyBorder="1" applyProtection="1">
      <protection locked="0"/>
    </xf>
    <xf numFmtId="1" fontId="8" fillId="3" borderId="23" xfId="1" applyNumberFormat="1" applyFont="1" applyFill="1" applyBorder="1" applyProtection="1">
      <protection locked="0"/>
    </xf>
    <xf numFmtId="1" fontId="8" fillId="3" borderId="122" xfId="1" applyNumberFormat="1" applyFont="1" applyFill="1" applyBorder="1" applyProtection="1">
      <protection locked="0"/>
    </xf>
    <xf numFmtId="1" fontId="8" fillId="3" borderId="123" xfId="1" applyNumberFormat="1" applyFont="1" applyFill="1" applyBorder="1" applyProtection="1">
      <protection locked="0"/>
    </xf>
    <xf numFmtId="1" fontId="12" fillId="0" borderId="125" xfId="1" applyNumberFormat="1" applyFont="1" applyBorder="1"/>
    <xf numFmtId="1" fontId="8" fillId="0" borderId="36" xfId="1" applyNumberFormat="1" applyFont="1" applyBorder="1"/>
    <xf numFmtId="1" fontId="32" fillId="4" borderId="90" xfId="1" applyNumberFormat="1" applyFont="1" applyFill="1" applyBorder="1"/>
    <xf numFmtId="1" fontId="32" fillId="4" borderId="66" xfId="1" applyNumberFormat="1" applyFont="1" applyFill="1" applyBorder="1"/>
    <xf numFmtId="1" fontId="8" fillId="3" borderId="109" xfId="1" applyNumberFormat="1" applyFont="1" applyFill="1" applyBorder="1" applyProtection="1">
      <protection locked="0"/>
    </xf>
    <xf numFmtId="1" fontId="8" fillId="3" borderId="110" xfId="1" applyNumberFormat="1" applyFont="1" applyFill="1" applyBorder="1" applyProtection="1">
      <protection locked="0"/>
    </xf>
    <xf numFmtId="1" fontId="8" fillId="3" borderId="107" xfId="1" applyNumberFormat="1" applyFont="1" applyFill="1" applyBorder="1" applyProtection="1">
      <protection locked="0"/>
    </xf>
    <xf numFmtId="1" fontId="8" fillId="3" borderId="40" xfId="1" applyNumberFormat="1" applyFont="1" applyFill="1" applyBorder="1" applyProtection="1">
      <protection locked="0"/>
    </xf>
    <xf numFmtId="1" fontId="8" fillId="3" borderId="45" xfId="1" applyNumberFormat="1" applyFont="1" applyFill="1" applyBorder="1" applyProtection="1">
      <protection locked="0"/>
    </xf>
    <xf numFmtId="1" fontId="8" fillId="3" borderId="126" xfId="1" applyNumberFormat="1" applyFont="1" applyFill="1" applyBorder="1" applyProtection="1">
      <protection locked="0"/>
    </xf>
    <xf numFmtId="1" fontId="8" fillId="3" borderId="127" xfId="1" applyNumberFormat="1" applyFont="1" applyFill="1" applyBorder="1" applyProtection="1">
      <protection locked="0"/>
    </xf>
    <xf numFmtId="1" fontId="31" fillId="0" borderId="0" xfId="0" applyNumberFormat="1" applyFont="1"/>
    <xf numFmtId="1" fontId="31" fillId="6" borderId="0" xfId="0" applyNumberFormat="1" applyFont="1" applyFill="1"/>
    <xf numFmtId="1" fontId="8" fillId="0" borderId="7" xfId="1" applyNumberFormat="1" applyFont="1" applyBorder="1"/>
    <xf numFmtId="1" fontId="8" fillId="0" borderId="20" xfId="1" applyNumberFormat="1" applyFont="1" applyBorder="1"/>
    <xf numFmtId="1" fontId="8" fillId="0" borderId="14" xfId="1" applyNumberFormat="1" applyFont="1" applyBorder="1"/>
    <xf numFmtId="1" fontId="8" fillId="0" borderId="84" xfId="1" applyNumberFormat="1" applyFont="1" applyBorder="1"/>
    <xf numFmtId="1" fontId="8" fillId="0" borderId="16" xfId="1" applyNumberFormat="1" applyFont="1" applyBorder="1"/>
    <xf numFmtId="1" fontId="8" fillId="0" borderId="21" xfId="1" applyNumberFormat="1" applyFont="1" applyBorder="1"/>
    <xf numFmtId="1" fontId="8" fillId="0" borderId="117" xfId="1" applyNumberFormat="1" applyFont="1" applyBorder="1"/>
    <xf numFmtId="1" fontId="8" fillId="0" borderId="103" xfId="1" applyNumberFormat="1" applyFont="1" applyBorder="1"/>
    <xf numFmtId="1" fontId="8" fillId="9" borderId="0" xfId="1" applyNumberFormat="1" applyFont="1" applyFill="1"/>
    <xf numFmtId="1" fontId="31" fillId="10" borderId="0" xfId="0" applyNumberFormat="1" applyFont="1" applyFill="1"/>
    <xf numFmtId="1" fontId="0" fillId="7" borderId="0" xfId="0" applyNumberFormat="1" applyFill="1"/>
    <xf numFmtId="1" fontId="8" fillId="0" borderId="93" xfId="1" applyNumberFormat="1" applyFont="1" applyBorder="1"/>
    <xf numFmtId="1" fontId="8" fillId="3" borderId="128" xfId="1" applyNumberFormat="1" applyFont="1" applyFill="1" applyBorder="1" applyProtection="1">
      <protection locked="0"/>
    </xf>
    <xf numFmtId="1" fontId="8" fillId="0" borderId="125" xfId="1" applyNumberFormat="1" applyFont="1" applyBorder="1"/>
    <xf numFmtId="1" fontId="8" fillId="0" borderId="29" xfId="1" applyNumberFormat="1" applyFont="1" applyBorder="1"/>
    <xf numFmtId="1" fontId="8" fillId="3" borderId="42" xfId="1" applyNumberFormat="1" applyFont="1" applyFill="1" applyBorder="1" applyProtection="1">
      <protection locked="0"/>
    </xf>
    <xf numFmtId="1" fontId="8" fillId="0" borderId="24" xfId="1" applyNumberFormat="1" applyFont="1" applyBorder="1"/>
    <xf numFmtId="1" fontId="31" fillId="9" borderId="0" xfId="0" applyNumberFormat="1" applyFont="1" applyFill="1"/>
    <xf numFmtId="1" fontId="12" fillId="0" borderId="7" xfId="1" applyNumberFormat="1" applyFont="1" applyBorder="1"/>
    <xf numFmtId="1" fontId="8" fillId="0" borderId="19" xfId="1" applyNumberFormat="1" applyFont="1" applyBorder="1"/>
    <xf numFmtId="1" fontId="8" fillId="0" borderId="91" xfId="1" applyNumberFormat="1" applyFont="1" applyBorder="1"/>
    <xf numFmtId="1" fontId="8" fillId="0" borderId="90" xfId="1" applyNumberFormat="1" applyFont="1" applyBorder="1"/>
    <xf numFmtId="1" fontId="8" fillId="9" borderId="14" xfId="1" applyNumberFormat="1" applyFont="1" applyFill="1" applyBorder="1"/>
    <xf numFmtId="1" fontId="8" fillId="9" borderId="19" xfId="1" applyNumberFormat="1" applyFont="1" applyFill="1" applyBorder="1"/>
    <xf numFmtId="1" fontId="8" fillId="9" borderId="16" xfId="1" applyNumberFormat="1" applyFont="1" applyFill="1" applyBorder="1"/>
    <xf numFmtId="1" fontId="8" fillId="9" borderId="84" xfId="1" applyNumberFormat="1" applyFont="1" applyFill="1" applyBorder="1"/>
    <xf numFmtId="1" fontId="8" fillId="9" borderId="21" xfId="1" applyNumberFormat="1" applyFont="1" applyFill="1" applyBorder="1"/>
    <xf numFmtId="1" fontId="8" fillId="9" borderId="8" xfId="1" applyNumberFormat="1" applyFont="1" applyFill="1" applyBorder="1"/>
    <xf numFmtId="1" fontId="8" fillId="9" borderId="117" xfId="1" applyNumberFormat="1" applyFont="1" applyFill="1" applyBorder="1"/>
    <xf numFmtId="1" fontId="8" fillId="9" borderId="103" xfId="1" applyNumberFormat="1" applyFont="1" applyFill="1" applyBorder="1"/>
    <xf numFmtId="1" fontId="12" fillId="0" borderId="93" xfId="1" applyNumberFormat="1" applyFont="1" applyBorder="1"/>
    <xf numFmtId="1" fontId="8" fillId="3" borderId="130" xfId="1" applyNumberFormat="1" applyFont="1" applyFill="1" applyBorder="1" applyProtection="1">
      <protection locked="0"/>
    </xf>
    <xf numFmtId="1" fontId="8" fillId="3" borderId="100" xfId="1" applyNumberFormat="1" applyFont="1" applyFill="1" applyBorder="1" applyProtection="1">
      <protection locked="0"/>
    </xf>
    <xf numFmtId="1" fontId="8" fillId="3" borderId="131" xfId="1" applyNumberFormat="1" applyFont="1" applyFill="1" applyBorder="1" applyProtection="1">
      <protection locked="0"/>
    </xf>
    <xf numFmtId="1" fontId="8" fillId="3" borderId="132" xfId="1" applyNumberFormat="1" applyFont="1" applyFill="1" applyBorder="1" applyProtection="1">
      <protection locked="0"/>
    </xf>
    <xf numFmtId="1" fontId="8" fillId="3" borderId="133" xfId="1" applyNumberFormat="1" applyFont="1" applyFill="1" applyBorder="1" applyProtection="1">
      <protection locked="0"/>
    </xf>
    <xf numFmtId="1" fontId="8" fillId="3" borderId="134" xfId="1" applyNumberFormat="1" applyFont="1" applyFill="1" applyBorder="1" applyProtection="1">
      <protection locked="0"/>
    </xf>
    <xf numFmtId="1" fontId="8" fillId="3" borderId="135" xfId="1" applyNumberFormat="1" applyFont="1" applyFill="1" applyBorder="1" applyProtection="1">
      <protection locked="0"/>
    </xf>
    <xf numFmtId="1" fontId="12" fillId="0" borderId="11" xfId="1" applyNumberFormat="1" applyFont="1" applyBorder="1"/>
    <xf numFmtId="1" fontId="8" fillId="0" borderId="11" xfId="1" applyNumberFormat="1" applyFont="1" applyBorder="1"/>
    <xf numFmtId="1" fontId="8" fillId="3" borderId="21" xfId="1" applyNumberFormat="1" applyFont="1" applyFill="1" applyBorder="1" applyProtection="1">
      <protection locked="0"/>
    </xf>
    <xf numFmtId="1" fontId="8" fillId="3" borderId="11" xfId="1" applyNumberFormat="1" applyFont="1" applyFill="1" applyBorder="1" applyProtection="1">
      <protection locked="0"/>
    </xf>
    <xf numFmtId="1" fontId="8" fillId="3" borderId="136" xfId="1" applyNumberFormat="1" applyFont="1" applyFill="1" applyBorder="1" applyProtection="1">
      <protection locked="0"/>
    </xf>
    <xf numFmtId="1" fontId="8" fillId="3" borderId="69" xfId="1" applyNumberFormat="1" applyFont="1" applyFill="1" applyBorder="1" applyProtection="1">
      <protection locked="0"/>
    </xf>
    <xf numFmtId="1" fontId="8" fillId="0" borderId="92" xfId="1" applyNumberFormat="1" applyFont="1" applyBorder="1"/>
    <xf numFmtId="1" fontId="8" fillId="0" borderId="30" xfId="1" applyNumberFormat="1" applyFont="1" applyBorder="1"/>
    <xf numFmtId="1" fontId="8" fillId="3" borderId="86" xfId="1" applyNumberFormat="1" applyFont="1" applyFill="1" applyBorder="1" applyProtection="1">
      <protection locked="0"/>
    </xf>
    <xf numFmtId="1" fontId="8" fillId="3" borderId="108" xfId="1" applyNumberFormat="1" applyFont="1" applyFill="1" applyBorder="1" applyProtection="1">
      <protection locked="0"/>
    </xf>
    <xf numFmtId="1" fontId="8" fillId="3" borderId="106" xfId="1" applyNumberFormat="1" applyFont="1" applyFill="1" applyBorder="1" applyProtection="1">
      <protection locked="0"/>
    </xf>
    <xf numFmtId="1" fontId="8" fillId="3" borderId="98" xfId="1" applyNumberFormat="1" applyFont="1" applyFill="1" applyBorder="1" applyProtection="1">
      <protection locked="0"/>
    </xf>
    <xf numFmtId="1" fontId="8" fillId="3" borderId="137" xfId="1" applyNumberFormat="1" applyFont="1" applyFill="1" applyBorder="1" applyProtection="1">
      <protection locked="0"/>
    </xf>
    <xf numFmtId="1" fontId="8" fillId="3" borderId="138" xfId="1" applyNumberFormat="1" applyFont="1" applyFill="1" applyBorder="1" applyProtection="1">
      <protection locked="0"/>
    </xf>
    <xf numFmtId="1" fontId="8" fillId="3" borderId="87" xfId="1" applyNumberFormat="1" applyFont="1" applyFill="1" applyBorder="1" applyProtection="1">
      <protection locked="0"/>
    </xf>
    <xf numFmtId="1" fontId="8" fillId="13" borderId="139" xfId="1" applyNumberFormat="1" applyFont="1" applyFill="1" applyBorder="1" applyProtection="1">
      <protection locked="0"/>
    </xf>
    <xf numFmtId="1" fontId="8" fillId="3" borderId="139" xfId="1" applyNumberFormat="1" applyFont="1" applyFill="1" applyBorder="1" applyProtection="1">
      <protection locked="0"/>
    </xf>
    <xf numFmtId="1" fontId="8" fillId="3" borderId="31" xfId="1" applyNumberFormat="1" applyFont="1" applyFill="1" applyBorder="1" applyProtection="1">
      <protection locked="0"/>
    </xf>
    <xf numFmtId="1" fontId="8" fillId="3" borderId="140" xfId="1" applyNumberFormat="1" applyFont="1" applyFill="1" applyBorder="1" applyProtection="1">
      <protection locked="0"/>
    </xf>
    <xf numFmtId="1" fontId="8" fillId="3" borderId="141" xfId="1" applyNumberFormat="1" applyFont="1" applyFill="1" applyBorder="1" applyProtection="1">
      <protection locked="0"/>
    </xf>
    <xf numFmtId="1" fontId="8" fillId="3" borderId="142" xfId="1" applyNumberFormat="1" applyFont="1" applyFill="1" applyBorder="1" applyProtection="1">
      <protection locked="0"/>
    </xf>
    <xf numFmtId="1" fontId="8" fillId="3" borderId="13" xfId="1" applyNumberFormat="1" applyFont="1" applyFill="1" applyBorder="1" applyProtection="1">
      <protection locked="0"/>
    </xf>
    <xf numFmtId="1" fontId="8" fillId="3" borderId="143" xfId="1" applyNumberFormat="1" applyFont="1" applyFill="1" applyBorder="1" applyProtection="1">
      <protection locked="0"/>
    </xf>
    <xf numFmtId="1" fontId="8" fillId="3" borderId="144" xfId="1" applyNumberFormat="1" applyFont="1" applyFill="1" applyBorder="1" applyProtection="1">
      <protection locked="0"/>
    </xf>
    <xf numFmtId="1" fontId="8" fillId="0" borderId="20" xfId="1" applyNumberFormat="1" applyFont="1" applyBorder="1" applyAlignment="1">
      <alignment wrapText="1"/>
    </xf>
    <xf numFmtId="1" fontId="8" fillId="9" borderId="9" xfId="1" applyNumberFormat="1" applyFont="1" applyFill="1" applyBorder="1"/>
    <xf numFmtId="1" fontId="8" fillId="0" borderId="29" xfId="1" applyNumberFormat="1" applyFont="1" applyBorder="1" applyAlignment="1">
      <alignment wrapText="1"/>
    </xf>
    <xf numFmtId="1" fontId="8" fillId="3" borderId="91" xfId="1" applyNumberFormat="1" applyFont="1" applyFill="1" applyBorder="1" applyProtection="1">
      <protection locked="0"/>
    </xf>
    <xf numFmtId="1" fontId="8" fillId="3" borderId="145" xfId="1" applyNumberFormat="1" applyFont="1" applyFill="1" applyBorder="1" applyProtection="1">
      <protection locked="0"/>
    </xf>
    <xf numFmtId="1" fontId="32" fillId="4" borderId="11" xfId="1" applyNumberFormat="1" applyFont="1" applyFill="1" applyBorder="1"/>
    <xf numFmtId="1" fontId="32" fillId="4" borderId="12" xfId="1" applyNumberFormat="1" applyFont="1" applyFill="1" applyBorder="1"/>
    <xf numFmtId="1" fontId="8" fillId="0" borderId="8" xfId="1" applyNumberFormat="1" applyFont="1" applyBorder="1"/>
    <xf numFmtId="1" fontId="8" fillId="0" borderId="9" xfId="1" applyNumberFormat="1" applyFont="1" applyBorder="1"/>
    <xf numFmtId="1" fontId="13" fillId="9" borderId="0" xfId="1" applyNumberFormat="1" applyFont="1" applyFill="1"/>
    <xf numFmtId="1" fontId="8" fillId="0" borderId="66" xfId="3" applyNumberFormat="1" applyFont="1" applyBorder="1" applyAlignment="1" applyProtection="1">
      <alignment horizontal="center" vertical="center" wrapText="1"/>
      <protection hidden="1"/>
    </xf>
    <xf numFmtId="1" fontId="8" fillId="0" borderId="19" xfId="1" applyNumberFormat="1" applyFont="1" applyBorder="1" applyAlignment="1">
      <alignment horizontal="center" vertical="center" wrapText="1"/>
    </xf>
    <xf numFmtId="1" fontId="8" fillId="0" borderId="111" xfId="1" applyNumberFormat="1" applyFont="1" applyBorder="1" applyAlignment="1">
      <alignment horizontal="center" vertical="center" wrapText="1"/>
    </xf>
    <xf numFmtId="1" fontId="8" fillId="0" borderId="119" xfId="1" applyNumberFormat="1" applyFont="1" applyBorder="1" applyAlignment="1">
      <alignment horizontal="center" vertical="center" wrapText="1"/>
    </xf>
    <xf numFmtId="1" fontId="8" fillId="0" borderId="120" xfId="1" applyNumberFormat="1" applyFont="1" applyBorder="1" applyAlignment="1">
      <alignment horizontal="center" vertical="center" wrapText="1"/>
    </xf>
    <xf numFmtId="1" fontId="8" fillId="0" borderId="19" xfId="1" applyNumberFormat="1" applyFont="1" applyBorder="1" applyAlignment="1">
      <alignment vertical="center" wrapText="1"/>
    </xf>
    <xf numFmtId="1" fontId="8" fillId="0" borderId="111" xfId="1" applyNumberFormat="1" applyFont="1" applyBorder="1" applyAlignment="1">
      <alignment horizontal="right" vertical="center" wrapText="1"/>
    </xf>
    <xf numFmtId="1" fontId="8" fillId="0" borderId="12" xfId="1" applyNumberFormat="1" applyFont="1" applyBorder="1" applyAlignment="1">
      <alignment horizontal="right" vertical="center" wrapText="1"/>
    </xf>
    <xf numFmtId="1" fontId="8" fillId="0" borderId="85" xfId="1" applyNumberFormat="1" applyFont="1" applyBorder="1" applyProtection="1">
      <protection locked="0"/>
    </xf>
    <xf numFmtId="1" fontId="8" fillId="0" borderId="95" xfId="1" applyNumberFormat="1" applyFont="1" applyBorder="1" applyProtection="1">
      <protection locked="0"/>
    </xf>
    <xf numFmtId="1" fontId="8" fillId="0" borderId="105" xfId="1" applyNumberFormat="1" applyFont="1" applyBorder="1" applyProtection="1">
      <protection locked="0"/>
    </xf>
    <xf numFmtId="1" fontId="8" fillId="0" borderId="122" xfId="1" applyNumberFormat="1" applyFont="1" applyBorder="1" applyProtection="1">
      <protection locked="0"/>
    </xf>
    <xf numFmtId="1" fontId="8" fillId="0" borderId="123" xfId="1" applyNumberFormat="1" applyFont="1" applyBorder="1" applyProtection="1">
      <protection locked="0"/>
    </xf>
    <xf numFmtId="1" fontId="8" fillId="0" borderId="96" xfId="1" applyNumberFormat="1" applyFont="1" applyBorder="1" applyProtection="1">
      <protection locked="0"/>
    </xf>
    <xf numFmtId="1" fontId="23" fillId="17" borderId="0" xfId="0" applyNumberFormat="1" applyFont="1" applyFill="1"/>
    <xf numFmtId="1" fontId="23" fillId="18" borderId="0" xfId="0" applyNumberFormat="1" applyFont="1" applyFill="1"/>
    <xf numFmtId="1" fontId="23" fillId="14" borderId="0" xfId="0" applyNumberFormat="1" applyFont="1" applyFill="1"/>
    <xf numFmtId="1" fontId="23" fillId="10" borderId="0" xfId="0" applyNumberFormat="1" applyFont="1" applyFill="1"/>
    <xf numFmtId="1" fontId="8" fillId="0" borderId="23" xfId="1" applyNumberFormat="1" applyFont="1" applyBorder="1"/>
    <xf numFmtId="1" fontId="8" fillId="0" borderId="85" xfId="1" applyNumberFormat="1" applyFont="1" applyBorder="1"/>
    <xf numFmtId="1" fontId="8" fillId="13" borderId="85" xfId="1" applyNumberFormat="1" applyFont="1" applyFill="1" applyBorder="1" applyProtection="1">
      <protection locked="0"/>
    </xf>
    <xf numFmtId="1" fontId="8" fillId="13" borderId="95" xfId="1" applyNumberFormat="1" applyFont="1" applyFill="1" applyBorder="1" applyProtection="1">
      <protection locked="0"/>
    </xf>
    <xf numFmtId="1" fontId="8" fillId="13" borderId="105" xfId="1" applyNumberFormat="1" applyFont="1" applyFill="1" applyBorder="1" applyProtection="1">
      <protection locked="0"/>
    </xf>
    <xf numFmtId="1" fontId="8" fillId="13" borderId="122" xfId="1" applyNumberFormat="1" applyFont="1" applyFill="1" applyBorder="1" applyProtection="1">
      <protection locked="0"/>
    </xf>
    <xf numFmtId="1" fontId="8" fillId="13" borderId="123" xfId="1" applyNumberFormat="1" applyFont="1" applyFill="1" applyBorder="1" applyProtection="1">
      <protection locked="0"/>
    </xf>
    <xf numFmtId="1" fontId="8" fillId="13" borderId="96" xfId="1" applyNumberFormat="1" applyFont="1" applyFill="1" applyBorder="1" applyProtection="1">
      <protection locked="0"/>
    </xf>
    <xf numFmtId="1" fontId="8" fillId="0" borderId="34" xfId="1" applyNumberFormat="1" applyFont="1" applyBorder="1"/>
    <xf numFmtId="1" fontId="8" fillId="0" borderId="86" xfId="1" applyNumberFormat="1" applyFont="1" applyBorder="1"/>
    <xf numFmtId="1" fontId="8" fillId="13" borderId="86" xfId="1" applyNumberFormat="1" applyFont="1" applyFill="1" applyBorder="1" applyProtection="1">
      <protection locked="0"/>
    </xf>
    <xf numFmtId="1" fontId="8" fillId="13" borderId="108" xfId="1" applyNumberFormat="1" applyFont="1" applyFill="1" applyBorder="1" applyProtection="1">
      <protection locked="0"/>
    </xf>
    <xf numFmtId="1" fontId="8" fillId="13" borderId="106" xfId="1" applyNumberFormat="1" applyFont="1" applyFill="1" applyBorder="1" applyProtection="1">
      <protection locked="0"/>
    </xf>
    <xf numFmtId="1" fontId="8" fillId="13" borderId="137" xfId="1" applyNumberFormat="1" applyFont="1" applyFill="1" applyBorder="1" applyProtection="1">
      <protection locked="0"/>
    </xf>
    <xf numFmtId="1" fontId="8" fillId="13" borderId="138" xfId="1" applyNumberFormat="1" applyFont="1" applyFill="1" applyBorder="1" applyProtection="1">
      <protection locked="0"/>
    </xf>
    <xf numFmtId="1" fontId="8" fillId="13" borderId="98" xfId="1" applyNumberFormat="1" applyFont="1" applyFill="1" applyBorder="1" applyProtection="1">
      <protection locked="0"/>
    </xf>
    <xf numFmtId="1" fontId="8" fillId="0" borderId="38" xfId="1" applyNumberFormat="1" applyFont="1" applyBorder="1"/>
    <xf numFmtId="1" fontId="8" fillId="0" borderId="87" xfId="1" applyNumberFormat="1" applyFont="1" applyBorder="1"/>
    <xf numFmtId="1" fontId="8" fillId="13" borderId="109" xfId="1" applyNumberFormat="1" applyFont="1" applyFill="1" applyBorder="1" applyProtection="1">
      <protection locked="0"/>
    </xf>
    <xf numFmtId="1" fontId="8" fillId="13" borderId="110" xfId="1" applyNumberFormat="1" applyFont="1" applyFill="1" applyBorder="1" applyProtection="1">
      <protection locked="0"/>
    </xf>
    <xf numFmtId="1" fontId="8" fillId="13" borderId="107" xfId="1" applyNumberFormat="1" applyFont="1" applyFill="1" applyBorder="1" applyProtection="1">
      <protection locked="0"/>
    </xf>
    <xf numFmtId="1" fontId="8" fillId="13" borderId="126" xfId="1" applyNumberFormat="1" applyFont="1" applyFill="1" applyBorder="1" applyProtection="1">
      <protection locked="0"/>
    </xf>
    <xf numFmtId="1" fontId="8" fillId="13" borderId="127" xfId="1" applyNumberFormat="1" applyFont="1" applyFill="1" applyBorder="1" applyProtection="1">
      <protection locked="0"/>
    </xf>
    <xf numFmtId="1" fontId="8" fillId="13" borderId="40" xfId="1" applyNumberFormat="1" applyFont="1" applyFill="1" applyBorder="1" applyProtection="1">
      <protection locked="0"/>
    </xf>
    <xf numFmtId="1" fontId="8" fillId="0" borderId="28" xfId="1" applyNumberFormat="1" applyFont="1" applyBorder="1"/>
    <xf numFmtId="1" fontId="8" fillId="0" borderId="130" xfId="1" applyNumberFormat="1" applyFont="1" applyBorder="1"/>
    <xf numFmtId="1" fontId="12" fillId="0" borderId="14" xfId="1" applyNumberFormat="1" applyFont="1" applyBorder="1"/>
    <xf numFmtId="1" fontId="12" fillId="0" borderId="84" xfId="1" applyNumberFormat="1" applyFont="1" applyBorder="1"/>
    <xf numFmtId="1" fontId="8" fillId="0" borderId="111" xfId="1" applyNumberFormat="1" applyFont="1" applyBorder="1"/>
    <xf numFmtId="1" fontId="8" fillId="0" borderId="12" xfId="1" applyNumberFormat="1" applyFont="1" applyBorder="1"/>
    <xf numFmtId="1" fontId="8" fillId="0" borderId="14" xfId="1" applyNumberFormat="1" applyFont="1" applyBorder="1" applyAlignment="1">
      <alignment wrapText="1"/>
    </xf>
    <xf numFmtId="1" fontId="8" fillId="0" borderId="147" xfId="1" applyNumberFormat="1" applyFont="1" applyBorder="1" applyAlignment="1">
      <alignment wrapText="1"/>
    </xf>
    <xf numFmtId="1" fontId="8" fillId="0" borderId="66" xfId="1" applyNumberFormat="1" applyFont="1" applyBorder="1"/>
    <xf numFmtId="1" fontId="9" fillId="0" borderId="3" xfId="1" quotePrefix="1" applyNumberFormat="1" applyFont="1" applyBorder="1"/>
    <xf numFmtId="1" fontId="4" fillId="0" borderId="0" xfId="0" applyNumberFormat="1" applyFont="1" applyProtection="1">
      <protection locked="0"/>
    </xf>
    <xf numFmtId="1" fontId="8" fillId="0" borderId="20" xfId="0" applyNumberFormat="1" applyFont="1" applyBorder="1" applyAlignment="1">
      <alignment horizontal="center" vertical="center" wrapText="1"/>
    </xf>
    <xf numFmtId="1" fontId="8" fillId="0" borderId="14" xfId="0" applyNumberFormat="1" applyFont="1" applyBorder="1" applyAlignment="1">
      <alignment horizontal="center" vertical="center" wrapText="1"/>
    </xf>
    <xf numFmtId="1" fontId="8" fillId="0" borderId="84" xfId="0" applyNumberFormat="1" applyFont="1" applyBorder="1" applyAlignment="1">
      <alignment horizontal="center" vertical="center" wrapText="1"/>
    </xf>
    <xf numFmtId="1" fontId="8" fillId="2" borderId="0" xfId="1" applyNumberFormat="1" applyFont="1" applyFill="1" applyAlignment="1">
      <alignment horizontal="center" vertical="center"/>
    </xf>
    <xf numFmtId="1" fontId="8" fillId="2" borderId="0" xfId="1" quotePrefix="1" applyNumberFormat="1" applyFont="1" applyFill="1" applyAlignment="1">
      <alignment horizontal="center" vertical="center"/>
    </xf>
    <xf numFmtId="1" fontId="8" fillId="0" borderId="73" xfId="0" quotePrefix="1" applyNumberFormat="1" applyFont="1" applyBorder="1" applyAlignment="1">
      <alignment horizontal="left" wrapText="1"/>
    </xf>
    <xf numFmtId="1" fontId="8" fillId="0" borderId="73" xfId="0" applyNumberFormat="1" applyFont="1" applyBorder="1"/>
    <xf numFmtId="1" fontId="8" fillId="13" borderId="86" xfId="0" applyNumberFormat="1" applyFont="1" applyFill="1" applyBorder="1" applyProtection="1">
      <protection locked="0"/>
    </xf>
    <xf numFmtId="1" fontId="8" fillId="13" borderId="108" xfId="0" applyNumberFormat="1" applyFont="1" applyFill="1" applyBorder="1" applyProtection="1">
      <protection locked="0"/>
    </xf>
    <xf numFmtId="1" fontId="18" fillId="0" borderId="0" xfId="0" applyNumberFormat="1" applyFont="1"/>
    <xf numFmtId="1" fontId="31" fillId="15" borderId="89" xfId="0" applyNumberFormat="1" applyFont="1" applyFill="1" applyBorder="1"/>
    <xf numFmtId="1" fontId="31" fillId="9" borderId="89" xfId="0" applyNumberFormat="1" applyFont="1" applyFill="1" applyBorder="1"/>
    <xf numFmtId="1" fontId="8" fillId="0" borderId="30" xfId="0" quotePrefix="1" applyNumberFormat="1" applyFont="1" applyBorder="1" applyAlignment="1">
      <alignment horizontal="left" wrapText="1"/>
    </xf>
    <xf numFmtId="1" fontId="8" fillId="2" borderId="0" xfId="1" applyNumberFormat="1" applyFont="1" applyFill="1" applyAlignment="1" applyProtection="1">
      <alignment horizontal="right"/>
      <protection locked="0"/>
    </xf>
    <xf numFmtId="1" fontId="8" fillId="0" borderId="39" xfId="0" quotePrefix="1" applyNumberFormat="1" applyFont="1" applyBorder="1" applyAlignment="1">
      <alignment horizontal="left" wrapText="1"/>
    </xf>
    <xf numFmtId="1" fontId="8" fillId="13" borderId="87" xfId="0" applyNumberFormat="1" applyFont="1" applyFill="1" applyBorder="1" applyProtection="1">
      <protection locked="0"/>
    </xf>
    <xf numFmtId="1" fontId="8" fillId="13" borderId="139" xfId="0" applyNumberFormat="1" applyFont="1" applyFill="1" applyBorder="1" applyProtection="1">
      <protection locked="0"/>
    </xf>
    <xf numFmtId="1" fontId="8" fillId="13" borderId="85" xfId="0" applyNumberFormat="1" applyFont="1" applyFill="1" applyBorder="1" applyProtection="1">
      <protection locked="0"/>
    </xf>
    <xf numFmtId="1" fontId="8" fillId="13" borderId="95" xfId="0" applyNumberFormat="1" applyFont="1" applyFill="1" applyBorder="1" applyProtection="1">
      <protection locked="0"/>
    </xf>
    <xf numFmtId="1" fontId="8" fillId="2" borderId="0" xfId="1" applyNumberFormat="1" applyFont="1" applyFill="1" applyAlignment="1" applyProtection="1">
      <alignment horizontal="right"/>
      <protection hidden="1"/>
    </xf>
    <xf numFmtId="1" fontId="8" fillId="13" borderId="109" xfId="0" applyNumberFormat="1" applyFont="1" applyFill="1" applyBorder="1" applyProtection="1">
      <protection locked="0"/>
    </xf>
    <xf numFmtId="1" fontId="8" fillId="13" borderId="110" xfId="0" applyNumberFormat="1" applyFont="1" applyFill="1" applyBorder="1" applyProtection="1">
      <protection locked="0"/>
    </xf>
    <xf numFmtId="1" fontId="10" fillId="2" borderId="0" xfId="0" applyNumberFormat="1" applyFont="1" applyFill="1"/>
    <xf numFmtId="1" fontId="9" fillId="2" borderId="3" xfId="1" quotePrefix="1" applyNumberFormat="1" applyFont="1" applyFill="1" applyBorder="1"/>
    <xf numFmtId="1" fontId="8" fillId="0" borderId="73" xfId="1" applyNumberFormat="1" applyFont="1" applyBorder="1" applyAlignment="1">
      <alignment vertical="center"/>
    </xf>
    <xf numFmtId="3" fontId="8" fillId="3" borderId="85" xfId="1" applyNumberFormat="1" applyFont="1" applyFill="1" applyBorder="1" applyProtection="1">
      <protection locked="0"/>
    </xf>
    <xf numFmtId="3" fontId="8" fillId="3" borderId="73" xfId="1" applyNumberFormat="1" applyFont="1" applyFill="1" applyBorder="1" applyProtection="1">
      <protection locked="0"/>
    </xf>
    <xf numFmtId="3" fontId="32" fillId="4" borderId="75" xfId="1" applyNumberFormat="1" applyFont="1" applyFill="1" applyBorder="1"/>
    <xf numFmtId="1" fontId="18" fillId="2" borderId="0" xfId="0" applyNumberFormat="1" applyFont="1" applyFill="1"/>
    <xf numFmtId="1" fontId="8" fillId="0" borderId="30" xfId="1" applyNumberFormat="1" applyFont="1" applyBorder="1" applyAlignment="1">
      <alignment vertical="center"/>
    </xf>
    <xf numFmtId="3" fontId="8" fillId="3" borderId="86" xfId="1" applyNumberFormat="1" applyFont="1" applyFill="1" applyBorder="1" applyProtection="1">
      <protection locked="0"/>
    </xf>
    <xf numFmtId="3" fontId="8" fillId="3" borderId="30" xfId="1" applyNumberFormat="1" applyFont="1" applyFill="1" applyBorder="1" applyProtection="1">
      <protection locked="0"/>
    </xf>
    <xf numFmtId="3" fontId="8" fillId="3" borderId="78" xfId="1" applyNumberFormat="1" applyFont="1" applyFill="1" applyBorder="1" applyProtection="1">
      <protection locked="0"/>
    </xf>
    <xf numFmtId="1" fontId="31" fillId="5" borderId="0" xfId="0" applyNumberFormat="1" applyFont="1" applyFill="1"/>
    <xf numFmtId="1" fontId="8" fillId="0" borderId="36" xfId="1" applyNumberFormat="1" applyFont="1" applyBorder="1" applyAlignment="1">
      <alignment vertical="center"/>
    </xf>
    <xf numFmtId="1" fontId="8" fillId="0" borderId="39" xfId="1" applyNumberFormat="1" applyFont="1" applyBorder="1"/>
    <xf numFmtId="3" fontId="8" fillId="3" borderId="87" xfId="1" applyNumberFormat="1" applyFont="1" applyFill="1" applyBorder="1" applyProtection="1">
      <protection locked="0"/>
    </xf>
    <xf numFmtId="3" fontId="8" fillId="3" borderId="36" xfId="1" applyNumberFormat="1" applyFont="1" applyFill="1" applyBorder="1" applyProtection="1">
      <protection locked="0"/>
    </xf>
    <xf numFmtId="3" fontId="8" fillId="3" borderId="44" xfId="1" applyNumberFormat="1" applyFont="1" applyFill="1" applyBorder="1" applyProtection="1">
      <protection locked="0"/>
    </xf>
    <xf numFmtId="1" fontId="8" fillId="0" borderId="20" xfId="1" applyNumberFormat="1" applyFont="1" applyBorder="1" applyAlignment="1">
      <alignment horizontal="center" vertical="center"/>
    </xf>
    <xf numFmtId="1" fontId="8" fillId="0" borderId="15" xfId="1" applyNumberFormat="1" applyFont="1" applyBorder="1"/>
    <xf numFmtId="1" fontId="8" fillId="0" borderId="22" xfId="1" applyNumberFormat="1" applyFont="1" applyBorder="1"/>
    <xf numFmtId="1" fontId="9" fillId="0" borderId="89" xfId="1" quotePrefix="1" applyNumberFormat="1" applyFont="1" applyBorder="1"/>
    <xf numFmtId="1" fontId="9" fillId="0" borderId="0" xfId="1" quotePrefix="1" applyNumberFormat="1" applyFont="1"/>
    <xf numFmtId="1" fontId="8" fillId="0" borderId="0" xfId="1" applyNumberFormat="1" applyFont="1" applyAlignment="1">
      <alignment horizontal="center" vertical="center" wrapText="1"/>
    </xf>
    <xf numFmtId="1" fontId="8" fillId="2" borderId="90" xfId="1" applyNumberFormat="1" applyFont="1" applyFill="1" applyBorder="1" applyAlignment="1">
      <alignment horizontal="center" vertical="center"/>
    </xf>
    <xf numFmtId="1" fontId="34" fillId="0" borderId="0" xfId="0" applyNumberFormat="1" applyFont="1" applyAlignment="1">
      <alignment horizontal="center" vertical="center" wrapText="1"/>
    </xf>
    <xf numFmtId="3" fontId="8" fillId="0" borderId="73" xfId="1" applyNumberFormat="1" applyFont="1" applyBorder="1" applyProtection="1">
      <protection locked="0"/>
    </xf>
    <xf numFmtId="3" fontId="8" fillId="0" borderId="39" xfId="1" applyNumberFormat="1" applyFont="1" applyBorder="1" applyProtection="1">
      <protection locked="0"/>
    </xf>
    <xf numFmtId="1" fontId="4" fillId="2" borderId="0" xfId="1" applyNumberFormat="1" applyFont="1" applyFill="1" applyAlignment="1" applyProtection="1">
      <alignment horizontal="right"/>
      <protection locked="0"/>
    </xf>
    <xf numFmtId="3" fontId="8" fillId="0" borderId="30" xfId="1" applyNumberFormat="1" applyFont="1" applyBorder="1" applyProtection="1">
      <protection locked="0"/>
    </xf>
    <xf numFmtId="3" fontId="8" fillId="0" borderId="36" xfId="1" applyNumberFormat="1" applyFont="1" applyBorder="1" applyProtection="1">
      <protection locked="0"/>
    </xf>
    <xf numFmtId="1" fontId="31" fillId="19" borderId="0" xfId="0" applyNumberFormat="1" applyFont="1" applyFill="1"/>
    <xf numFmtId="0" fontId="8" fillId="0" borderId="148" xfId="1" applyFont="1" applyBorder="1" applyAlignment="1">
      <alignment horizontal="center" vertical="center" wrapText="1"/>
    </xf>
    <xf numFmtId="0" fontId="8" fillId="0" borderId="149" xfId="1" applyFont="1" applyBorder="1" applyAlignment="1">
      <alignment horizontal="center" vertical="center" wrapText="1"/>
    </xf>
    <xf numFmtId="0" fontId="8" fillId="0" borderId="151" xfId="1" applyFont="1" applyBorder="1" applyAlignment="1">
      <alignment horizontal="center" vertical="center" wrapText="1"/>
    </xf>
    <xf numFmtId="1" fontId="8" fillId="0" borderId="104" xfId="1" applyNumberFormat="1" applyFont="1" applyBorder="1" applyProtection="1">
      <protection locked="0"/>
    </xf>
    <xf numFmtId="1" fontId="8" fillId="0" borderId="109" xfId="1" applyNumberFormat="1" applyFont="1" applyBorder="1" applyProtection="1">
      <protection locked="0"/>
    </xf>
    <xf numFmtId="1" fontId="8" fillId="0" borderId="41" xfId="1" applyNumberFormat="1" applyFont="1" applyBorder="1" applyProtection="1">
      <protection locked="0"/>
    </xf>
    <xf numFmtId="1" fontId="8" fillId="0" borderId="110" xfId="1" applyNumberFormat="1" applyFont="1" applyBorder="1" applyProtection="1">
      <protection locked="0"/>
    </xf>
    <xf numFmtId="1" fontId="19" fillId="2" borderId="0" xfId="0" applyNumberFormat="1" applyFont="1" applyFill="1"/>
    <xf numFmtId="1" fontId="8" fillId="0" borderId="67" xfId="1" applyNumberFormat="1" applyFont="1" applyBorder="1" applyAlignment="1">
      <alignment horizontal="center" vertical="center" wrapText="1"/>
    </xf>
    <xf numFmtId="1" fontId="8" fillId="0" borderId="69" xfId="1" applyNumberFormat="1" applyFont="1" applyBorder="1" applyAlignment="1">
      <alignment horizontal="center" vertical="center" wrapText="1"/>
    </xf>
    <xf numFmtId="1" fontId="8" fillId="0" borderId="21" xfId="1" applyNumberFormat="1" applyFont="1" applyBorder="1" applyAlignment="1">
      <alignment horizontal="center" vertical="center" wrapText="1"/>
    </xf>
    <xf numFmtId="1" fontId="8" fillId="0" borderId="73" xfId="1" applyNumberFormat="1" applyFont="1" applyBorder="1" applyAlignment="1">
      <alignment horizontal="right"/>
    </xf>
    <xf numFmtId="1" fontId="8" fillId="0" borderId="85" xfId="1" applyNumberFormat="1" applyFont="1" applyBorder="1" applyAlignment="1">
      <alignment horizontal="right"/>
    </xf>
    <xf numFmtId="1" fontId="8" fillId="0" borderId="23" xfId="1" applyNumberFormat="1" applyFont="1" applyBorder="1" applyAlignment="1">
      <alignment horizontal="right"/>
    </xf>
    <xf numFmtId="1" fontId="8" fillId="0" borderId="85" xfId="1" applyNumberFormat="1" applyFont="1" applyBorder="1" applyAlignment="1" applyProtection="1">
      <alignment horizontal="right"/>
      <protection locked="0"/>
    </xf>
    <xf numFmtId="1" fontId="8" fillId="0" borderId="95" xfId="1" applyNumberFormat="1" applyFont="1" applyBorder="1" applyAlignment="1" applyProtection="1">
      <alignment horizontal="right"/>
      <protection locked="0"/>
    </xf>
    <xf numFmtId="1" fontId="8" fillId="0" borderId="105" xfId="1" applyNumberFormat="1" applyFont="1" applyBorder="1" applyAlignment="1" applyProtection="1">
      <alignment horizontal="right"/>
      <protection locked="0"/>
    </xf>
    <xf numFmtId="1" fontId="8" fillId="0" borderId="96" xfId="1" applyNumberFormat="1" applyFont="1" applyBorder="1" applyAlignment="1" applyProtection="1">
      <alignment horizontal="right"/>
      <protection locked="0"/>
    </xf>
    <xf numFmtId="1" fontId="8" fillId="0" borderId="128" xfId="1" applyNumberFormat="1" applyFont="1" applyBorder="1" applyAlignment="1" applyProtection="1">
      <alignment horizontal="right"/>
      <protection locked="0"/>
    </xf>
    <xf numFmtId="1" fontId="8" fillId="0" borderId="123" xfId="1" applyNumberFormat="1" applyFont="1" applyBorder="1" applyAlignment="1" applyProtection="1">
      <alignment horizontal="right"/>
      <protection locked="0"/>
    </xf>
    <xf numFmtId="1" fontId="8" fillId="0" borderId="30" xfId="1" applyNumberFormat="1" applyFont="1" applyBorder="1" applyAlignment="1">
      <alignment horizontal="right"/>
    </xf>
    <xf numFmtId="1" fontId="8" fillId="0" borderId="86" xfId="1" applyNumberFormat="1" applyFont="1" applyBorder="1" applyAlignment="1">
      <alignment horizontal="right"/>
    </xf>
    <xf numFmtId="1" fontId="8" fillId="0" borderId="34" xfId="1" applyNumberFormat="1" applyFont="1" applyBorder="1" applyAlignment="1">
      <alignment horizontal="right"/>
    </xf>
    <xf numFmtId="1" fontId="8" fillId="0" borderId="86" xfId="1" applyNumberFormat="1" applyFont="1" applyBorder="1" applyAlignment="1" applyProtection="1">
      <alignment horizontal="right"/>
      <protection locked="0"/>
    </xf>
    <xf numFmtId="1" fontId="8" fillId="0" borderId="108" xfId="1" applyNumberFormat="1" applyFont="1" applyBorder="1" applyAlignment="1" applyProtection="1">
      <alignment horizontal="right"/>
      <protection locked="0"/>
    </xf>
    <xf numFmtId="1" fontId="8" fillId="0" borderId="106" xfId="1" applyNumberFormat="1" applyFont="1" applyBorder="1" applyAlignment="1" applyProtection="1">
      <alignment horizontal="right"/>
      <protection locked="0"/>
    </xf>
    <xf numFmtId="1" fontId="8" fillId="0" borderId="98" xfId="1" applyNumberFormat="1" applyFont="1" applyBorder="1" applyAlignment="1" applyProtection="1">
      <alignment horizontal="right"/>
      <protection locked="0"/>
    </xf>
    <xf numFmtId="1" fontId="8" fillId="0" borderId="97" xfId="1" applyNumberFormat="1" applyFont="1" applyBorder="1" applyAlignment="1" applyProtection="1">
      <alignment horizontal="right"/>
      <protection locked="0"/>
    </xf>
    <xf numFmtId="1" fontId="8" fillId="0" borderId="138" xfId="1" applyNumberFormat="1" applyFont="1" applyBorder="1" applyAlignment="1" applyProtection="1">
      <alignment horizontal="right"/>
      <protection locked="0"/>
    </xf>
    <xf numFmtId="1" fontId="8" fillId="0" borderId="130" xfId="1" applyNumberFormat="1" applyFont="1" applyBorder="1" applyAlignment="1" applyProtection="1">
      <alignment horizontal="right"/>
      <protection locked="0"/>
    </xf>
    <xf numFmtId="1" fontId="8" fillId="0" borderId="132" xfId="1" applyNumberFormat="1" applyFont="1" applyBorder="1" applyAlignment="1" applyProtection="1">
      <alignment horizontal="right"/>
      <protection locked="0"/>
    </xf>
    <xf numFmtId="1" fontId="8" fillId="0" borderId="135" xfId="1" applyNumberFormat="1" applyFont="1" applyBorder="1" applyAlignment="1" applyProtection="1">
      <alignment horizontal="right"/>
      <protection locked="0"/>
    </xf>
    <xf numFmtId="1" fontId="8" fillId="0" borderId="100" xfId="1" applyNumberFormat="1" applyFont="1" applyBorder="1" applyAlignment="1" applyProtection="1">
      <alignment horizontal="right"/>
      <protection locked="0"/>
    </xf>
    <xf numFmtId="1" fontId="8" fillId="0" borderId="92" xfId="1" applyNumberFormat="1" applyFont="1" applyBorder="1" applyAlignment="1">
      <alignment horizontal="right"/>
    </xf>
    <xf numFmtId="1" fontId="8" fillId="0" borderId="93" xfId="1" applyNumberFormat="1" applyFont="1" applyBorder="1" applyAlignment="1">
      <alignment horizontal="right"/>
    </xf>
    <xf numFmtId="1" fontId="8" fillId="0" borderId="130" xfId="1" applyNumberFormat="1" applyFont="1" applyBorder="1" applyAlignment="1">
      <alignment horizontal="right"/>
    </xf>
    <xf numFmtId="1" fontId="8" fillId="0" borderId="28" xfId="1" applyNumberFormat="1" applyFont="1" applyBorder="1" applyAlignment="1">
      <alignment horizontal="right"/>
    </xf>
    <xf numFmtId="1" fontId="8" fillId="0" borderId="109" xfId="1" applyNumberFormat="1" applyFont="1" applyBorder="1" applyAlignment="1" applyProtection="1">
      <alignment horizontal="right"/>
      <protection locked="0"/>
    </xf>
    <xf numFmtId="1" fontId="8" fillId="0" borderId="110" xfId="1" applyNumberFormat="1" applyFont="1" applyBorder="1" applyAlignment="1" applyProtection="1">
      <alignment horizontal="right"/>
      <protection locked="0"/>
    </xf>
    <xf numFmtId="1" fontId="8" fillId="0" borderId="7" xfId="1" applyNumberFormat="1" applyFont="1" applyBorder="1" applyAlignment="1">
      <alignment horizontal="right"/>
    </xf>
    <xf numFmtId="1" fontId="8" fillId="0" borderId="14" xfId="1" applyNumberFormat="1" applyFont="1" applyBorder="1" applyAlignment="1">
      <alignment horizontal="right"/>
    </xf>
    <xf numFmtId="1" fontId="8" fillId="0" borderId="19" xfId="1" applyNumberFormat="1" applyFont="1" applyBorder="1" applyAlignment="1">
      <alignment horizontal="right"/>
    </xf>
    <xf numFmtId="1" fontId="8" fillId="0" borderId="84" xfId="1" applyNumberFormat="1" applyFont="1" applyBorder="1" applyAlignment="1">
      <alignment horizontal="right"/>
    </xf>
    <xf numFmtId="1" fontId="8" fillId="0" borderId="21" xfId="1" applyNumberFormat="1" applyFont="1" applyBorder="1" applyAlignment="1">
      <alignment horizontal="right"/>
    </xf>
    <xf numFmtId="1" fontId="8" fillId="0" borderId="8" xfId="1" applyNumberFormat="1" applyFont="1" applyBorder="1" applyAlignment="1">
      <alignment horizontal="right"/>
    </xf>
    <xf numFmtId="1" fontId="8" fillId="0" borderId="9" xfId="1" applyNumberFormat="1" applyFont="1" applyBorder="1" applyAlignment="1">
      <alignment horizontal="right"/>
    </xf>
    <xf numFmtId="1" fontId="4" fillId="0" borderId="0" xfId="5" applyNumberFormat="1" applyFont="1" applyAlignment="1">
      <alignment horizontal="left"/>
    </xf>
    <xf numFmtId="1" fontId="5" fillId="0" borderId="0" xfId="0" applyNumberFormat="1" applyFont="1"/>
    <xf numFmtId="1" fontId="37" fillId="0" borderId="0" xfId="0" applyNumberFormat="1" applyFont="1"/>
    <xf numFmtId="1" fontId="4" fillId="0" borderId="0" xfId="0" applyNumberFormat="1" applyFont="1" applyAlignment="1">
      <alignment horizontal="center"/>
    </xf>
    <xf numFmtId="1" fontId="38" fillId="0" borderId="0" xfId="0" applyNumberFormat="1" applyFont="1"/>
    <xf numFmtId="1" fontId="39" fillId="0" borderId="0" xfId="0" applyNumberFormat="1" applyFont="1"/>
    <xf numFmtId="1" fontId="14" fillId="0" borderId="0" xfId="0" applyNumberFormat="1" applyFont="1"/>
    <xf numFmtId="1" fontId="7" fillId="0" borderId="3" xfId="2" applyNumberFormat="1" applyFont="1" applyBorder="1"/>
    <xf numFmtId="1" fontId="4" fillId="0" borderId="3" xfId="2" applyNumberFormat="1" applyFont="1" applyBorder="1"/>
    <xf numFmtId="1" fontId="4" fillId="0" borderId="0" xfId="2" applyNumberFormat="1" applyFont="1"/>
    <xf numFmtId="1" fontId="4" fillId="0" borderId="0" xfId="2" applyNumberFormat="1" applyFont="1" applyAlignment="1">
      <alignment vertical="center"/>
    </xf>
    <xf numFmtId="1" fontId="8" fillId="0" borderId="0" xfId="2" applyNumberFormat="1" applyFont="1"/>
    <xf numFmtId="0" fontId="24" fillId="0" borderId="0" xfId="0" applyFont="1"/>
    <xf numFmtId="1" fontId="4" fillId="0" borderId="0" xfId="0" applyNumberFormat="1" applyFont="1" applyAlignment="1">
      <alignment vertical="center"/>
    </xf>
    <xf numFmtId="1" fontId="8" fillId="0" borderId="14" xfId="3" applyNumberFormat="1" applyFont="1" applyBorder="1" applyAlignment="1" applyProtection="1">
      <alignment horizontal="center" vertical="center" wrapText="1"/>
      <protection hidden="1"/>
    </xf>
    <xf numFmtId="1" fontId="8" fillId="0" borderId="49" xfId="2" applyNumberFormat="1" applyFont="1" applyBorder="1" applyAlignment="1">
      <alignment horizontal="center" vertical="center"/>
    </xf>
    <xf numFmtId="1" fontId="8" fillId="0" borderId="151" xfId="2" applyNumberFormat="1" applyFont="1" applyBorder="1" applyAlignment="1">
      <alignment horizontal="center" vertical="center"/>
    </xf>
    <xf numFmtId="1" fontId="8" fillId="0" borderId="148" xfId="2" applyNumberFormat="1" applyFont="1" applyBorder="1" applyAlignment="1">
      <alignment horizontal="center" vertical="center"/>
    </xf>
    <xf numFmtId="1" fontId="8" fillId="0" borderId="148" xfId="2" applyNumberFormat="1" applyFont="1" applyBorder="1" applyAlignment="1" applyProtection="1">
      <alignment horizontal="center" vertical="center"/>
      <protection hidden="1"/>
    </xf>
    <xf numFmtId="1" fontId="8" fillId="0" borderId="151" xfId="2" applyNumberFormat="1" applyFont="1" applyBorder="1" applyAlignment="1" applyProtection="1">
      <alignment horizontal="center" vertical="center"/>
      <protection hidden="1"/>
    </xf>
    <xf numFmtId="1" fontId="8" fillId="0" borderId="14" xfId="0" applyNumberFormat="1" applyFont="1" applyBorder="1" applyAlignment="1">
      <alignment horizontal="center" vertical="center"/>
    </xf>
    <xf numFmtId="1" fontId="8" fillId="0" borderId="14" xfId="6" applyNumberFormat="1" applyFont="1" applyBorder="1" applyAlignment="1">
      <alignment horizontal="center" vertical="center" wrapText="1"/>
    </xf>
    <xf numFmtId="1" fontId="8" fillId="0" borderId="84" xfId="6" applyNumberFormat="1" applyFont="1" applyBorder="1" applyAlignment="1">
      <alignment horizontal="center" vertical="center" wrapText="1"/>
    </xf>
    <xf numFmtId="1" fontId="8" fillId="0" borderId="16" xfId="6" applyNumberFormat="1" applyFont="1" applyBorder="1" applyAlignment="1">
      <alignment horizontal="center" vertical="center" wrapText="1"/>
    </xf>
    <xf numFmtId="0" fontId="8" fillId="9" borderId="117" xfId="6" applyFont="1" applyFill="1" applyBorder="1" applyAlignment="1">
      <alignment horizontal="center" vertical="center" wrapText="1"/>
    </xf>
    <xf numFmtId="0" fontId="8" fillId="9" borderId="84" xfId="6" applyFont="1" applyFill="1" applyBorder="1" applyAlignment="1">
      <alignment horizontal="center" vertical="center" wrapText="1"/>
    </xf>
    <xf numFmtId="1" fontId="8" fillId="0" borderId="23" xfId="1" applyNumberFormat="1" applyFont="1" applyBorder="1" applyAlignment="1">
      <alignment horizontal="left" vertical="center"/>
    </xf>
    <xf numFmtId="3" fontId="8" fillId="0" borderId="85" xfId="2" applyNumberFormat="1" applyFont="1" applyBorder="1"/>
    <xf numFmtId="1" fontId="8" fillId="0" borderId="96" xfId="2" applyNumberFormat="1" applyFont="1" applyBorder="1"/>
    <xf numFmtId="1" fontId="8" fillId="0" borderId="95" xfId="2" applyNumberFormat="1" applyFont="1" applyBorder="1"/>
    <xf numFmtId="1" fontId="8" fillId="13" borderId="85" xfId="2" applyNumberFormat="1" applyFont="1" applyFill="1" applyBorder="1" applyAlignment="1" applyProtection="1">
      <alignment horizontal="right"/>
      <protection locked="0"/>
    </xf>
    <xf numFmtId="1" fontId="8" fillId="13" borderId="95" xfId="2" applyNumberFormat="1" applyFont="1" applyFill="1" applyBorder="1" applyAlignment="1" applyProtection="1">
      <alignment horizontal="right"/>
      <protection locked="0"/>
    </xf>
    <xf numFmtId="1" fontId="8" fillId="4" borderId="85" xfId="2" applyNumberFormat="1" applyFont="1" applyFill="1" applyBorder="1" applyAlignment="1">
      <alignment horizontal="right"/>
    </xf>
    <xf numFmtId="1" fontId="8" fillId="4" borderId="95" xfId="2" applyNumberFormat="1" applyFont="1" applyFill="1" applyBorder="1" applyAlignment="1">
      <alignment horizontal="right"/>
    </xf>
    <xf numFmtId="1" fontId="8" fillId="4" borderId="123" xfId="2" applyNumberFormat="1" applyFont="1" applyFill="1" applyBorder="1" applyAlignment="1">
      <alignment horizontal="right"/>
    </xf>
    <xf numFmtId="1" fontId="8" fillId="13" borderId="77" xfId="2" applyNumberFormat="1" applyFont="1" applyFill="1" applyBorder="1" applyAlignment="1" applyProtection="1">
      <alignment horizontal="right"/>
      <protection locked="0"/>
    </xf>
    <xf numFmtId="1" fontId="12" fillId="13" borderId="122" xfId="2" applyNumberFormat="1" applyFont="1" applyFill="1" applyBorder="1" applyProtection="1">
      <protection locked="0"/>
    </xf>
    <xf numFmtId="1" fontId="12" fillId="13" borderId="95" xfId="2" applyNumberFormat="1" applyFont="1" applyFill="1" applyBorder="1" applyProtection="1">
      <protection locked="0"/>
    </xf>
    <xf numFmtId="1" fontId="14" fillId="6" borderId="0" xfId="0" applyNumberFormat="1" applyFont="1" applyFill="1"/>
    <xf numFmtId="1" fontId="8" fillId="0" borderId="28" xfId="1" applyNumberFormat="1" applyFont="1" applyBorder="1" applyAlignment="1">
      <alignment horizontal="left" vertical="center"/>
    </xf>
    <xf numFmtId="3" fontId="8" fillId="0" borderId="130" xfId="2" applyNumberFormat="1" applyFont="1" applyBorder="1"/>
    <xf numFmtId="1" fontId="8" fillId="0" borderId="98" xfId="2" applyNumberFormat="1" applyFont="1" applyBorder="1"/>
    <xf numFmtId="1" fontId="8" fillId="0" borderId="108" xfId="2" applyNumberFormat="1" applyFont="1" applyBorder="1"/>
    <xf numFmtId="1" fontId="8" fillId="13" borderId="86" xfId="2" applyNumberFormat="1" applyFont="1" applyFill="1" applyBorder="1" applyAlignment="1" applyProtection="1">
      <alignment horizontal="right"/>
      <protection locked="0"/>
    </xf>
    <xf numFmtId="1" fontId="8" fillId="13" borderId="108" xfId="2" applyNumberFormat="1" applyFont="1" applyFill="1" applyBorder="1" applyAlignment="1" applyProtection="1">
      <alignment horizontal="right"/>
      <protection locked="0"/>
    </xf>
    <xf numFmtId="1" fontId="8" fillId="4" borderId="130" xfId="2" applyNumberFormat="1" applyFont="1" applyFill="1" applyBorder="1" applyAlignment="1">
      <alignment horizontal="right"/>
    </xf>
    <xf numFmtId="1" fontId="8" fillId="4" borderId="132" xfId="2" applyNumberFormat="1" applyFont="1" applyFill="1" applyBorder="1" applyAlignment="1">
      <alignment horizontal="right"/>
    </xf>
    <xf numFmtId="1" fontId="8" fillId="4" borderId="86" xfId="2" applyNumberFormat="1" applyFont="1" applyFill="1" applyBorder="1" applyAlignment="1">
      <alignment horizontal="right"/>
    </xf>
    <xf numFmtId="1" fontId="8" fillId="4" borderId="108" xfId="2" applyNumberFormat="1" applyFont="1" applyFill="1" applyBorder="1" applyAlignment="1">
      <alignment horizontal="right"/>
    </xf>
    <xf numFmtId="1" fontId="8" fillId="4" borderId="135" xfId="2" applyNumberFormat="1" applyFont="1" applyFill="1" applyBorder="1" applyAlignment="1">
      <alignment horizontal="right"/>
    </xf>
    <xf numFmtId="1" fontId="8" fillId="13" borderId="80" xfId="2" applyNumberFormat="1" applyFont="1" applyFill="1" applyBorder="1" applyAlignment="1" applyProtection="1">
      <alignment horizontal="right"/>
      <protection locked="0"/>
    </xf>
    <xf numFmtId="1" fontId="12" fillId="13" borderId="137" xfId="2" applyNumberFormat="1" applyFont="1" applyFill="1" applyBorder="1" applyProtection="1">
      <protection locked="0"/>
    </xf>
    <xf numFmtId="1" fontId="12" fillId="13" borderId="108" xfId="2" applyNumberFormat="1" applyFont="1" applyFill="1" applyBorder="1" applyProtection="1">
      <protection locked="0"/>
    </xf>
    <xf numFmtId="1" fontId="8" fillId="0" borderId="12" xfId="1" applyNumberFormat="1" applyFont="1" applyBorder="1" applyAlignment="1">
      <alignment horizontal="left" vertical="center"/>
    </xf>
    <xf numFmtId="3" fontId="8" fillId="0" borderId="147" xfId="2" applyNumberFormat="1" applyFont="1" applyBorder="1"/>
    <xf numFmtId="1" fontId="8" fillId="0" borderId="31" xfId="2" applyNumberFormat="1" applyFont="1" applyBorder="1"/>
    <xf numFmtId="1" fontId="8" fillId="0" borderId="139" xfId="2" applyNumberFormat="1" applyFont="1" applyBorder="1"/>
    <xf numFmtId="1" fontId="8" fillId="13" borderId="109" xfId="2" applyNumberFormat="1" applyFont="1" applyFill="1" applyBorder="1" applyAlignment="1" applyProtection="1">
      <alignment horizontal="right"/>
      <protection locked="0"/>
    </xf>
    <xf numFmtId="1" fontId="8" fillId="13" borderId="110" xfId="2" applyNumberFormat="1" applyFont="1" applyFill="1" applyBorder="1" applyAlignment="1" applyProtection="1">
      <alignment horizontal="right"/>
      <protection locked="0"/>
    </xf>
    <xf numFmtId="1" fontId="8" fillId="4" borderId="147" xfId="2" applyNumberFormat="1" applyFont="1" applyFill="1" applyBorder="1" applyAlignment="1">
      <alignment horizontal="right"/>
    </xf>
    <xf numFmtId="1" fontId="8" fillId="4" borderId="144" xfId="2" applyNumberFormat="1" applyFont="1" applyFill="1" applyBorder="1" applyAlignment="1">
      <alignment horizontal="right"/>
    </xf>
    <xf numFmtId="1" fontId="8" fillId="4" borderId="153" xfId="2" applyNumberFormat="1" applyFont="1" applyFill="1" applyBorder="1" applyAlignment="1">
      <alignment horizontal="right"/>
    </xf>
    <xf numFmtId="1" fontId="8" fillId="13" borderId="82" xfId="2" applyNumberFormat="1" applyFont="1" applyFill="1" applyBorder="1" applyAlignment="1" applyProtection="1">
      <alignment horizontal="right"/>
      <protection locked="0"/>
    </xf>
    <xf numFmtId="1" fontId="12" fillId="13" borderId="141" xfId="2" applyNumberFormat="1" applyFont="1" applyFill="1" applyBorder="1" applyProtection="1">
      <protection locked="0"/>
    </xf>
    <xf numFmtId="1" fontId="12" fillId="13" borderId="139" xfId="2" applyNumberFormat="1" applyFont="1" applyFill="1" applyBorder="1" applyProtection="1">
      <protection locked="0"/>
    </xf>
    <xf numFmtId="1" fontId="8" fillId="13" borderId="123" xfId="2" applyNumberFormat="1" applyFont="1" applyFill="1" applyBorder="1" applyAlignment="1" applyProtection="1">
      <alignment horizontal="right"/>
      <protection locked="0"/>
    </xf>
    <xf numFmtId="1" fontId="8" fillId="13" borderId="138" xfId="2" applyNumberFormat="1" applyFont="1" applyFill="1" applyBorder="1" applyAlignment="1" applyProtection="1">
      <alignment horizontal="right"/>
      <protection locked="0"/>
    </xf>
    <xf numFmtId="3" fontId="8" fillId="0" borderId="111" xfId="2" applyNumberFormat="1" applyFont="1" applyBorder="1"/>
    <xf numFmtId="1" fontId="8" fillId="0" borderId="40" xfId="2" applyNumberFormat="1" applyFont="1" applyBorder="1"/>
    <xf numFmtId="1" fontId="8" fillId="0" borderId="110" xfId="2" applyNumberFormat="1" applyFont="1" applyBorder="1"/>
    <xf numFmtId="1" fontId="8" fillId="13" borderId="87" xfId="2" applyNumberFormat="1" applyFont="1" applyFill="1" applyBorder="1" applyAlignment="1" applyProtection="1">
      <alignment horizontal="right"/>
      <protection locked="0"/>
    </xf>
    <xf numFmtId="1" fontId="8" fillId="13" borderId="139" xfId="2" applyNumberFormat="1" applyFont="1" applyFill="1" applyBorder="1" applyAlignment="1" applyProtection="1">
      <alignment horizontal="right"/>
      <protection locked="0"/>
    </xf>
    <xf numFmtId="1" fontId="8" fillId="13" borderId="142" xfId="2" applyNumberFormat="1" applyFont="1" applyFill="1" applyBorder="1" applyAlignment="1" applyProtection="1">
      <alignment horizontal="right"/>
      <protection locked="0"/>
    </xf>
    <xf numFmtId="1" fontId="8" fillId="13" borderId="102" xfId="2" applyNumberFormat="1" applyFont="1" applyFill="1" applyBorder="1" applyAlignment="1" applyProtection="1">
      <alignment horizontal="right"/>
      <protection locked="0"/>
    </xf>
    <xf numFmtId="1" fontId="12" fillId="13" borderId="126" xfId="2" applyNumberFormat="1" applyFont="1" applyFill="1" applyBorder="1" applyProtection="1">
      <protection locked="0"/>
    </xf>
    <xf numFmtId="1" fontId="12" fillId="13" borderId="110" xfId="2" applyNumberFormat="1" applyFont="1" applyFill="1" applyBorder="1" applyProtection="1">
      <protection locked="0"/>
    </xf>
    <xf numFmtId="1" fontId="8" fillId="0" borderId="23" xfId="3" applyNumberFormat="1" applyFont="1" applyBorder="1" applyAlignment="1">
      <alignment horizontal="left" vertical="center"/>
    </xf>
    <xf numFmtId="1" fontId="8" fillId="0" borderId="100" xfId="2" applyNumberFormat="1" applyFont="1" applyBorder="1"/>
    <xf numFmtId="1" fontId="8" fillId="0" borderId="132" xfId="2" applyNumberFormat="1" applyFont="1" applyBorder="1"/>
    <xf numFmtId="1" fontId="8" fillId="13" borderId="122" xfId="2" applyNumberFormat="1" applyFont="1" applyFill="1" applyBorder="1" applyProtection="1">
      <protection locked="0"/>
    </xf>
    <xf numFmtId="1" fontId="8" fillId="13" borderId="95" xfId="2" applyNumberFormat="1" applyFont="1" applyFill="1" applyBorder="1" applyProtection="1">
      <protection locked="0"/>
    </xf>
    <xf numFmtId="1" fontId="8" fillId="0" borderId="12" xfId="3" applyNumberFormat="1" applyFont="1" applyBorder="1" applyAlignment="1">
      <alignment horizontal="left" vertical="center" wrapText="1"/>
    </xf>
    <xf numFmtId="3" fontId="8" fillId="0" borderId="109" xfId="2" applyNumberFormat="1" applyFont="1" applyBorder="1"/>
    <xf numFmtId="1" fontId="8" fillId="4" borderId="109" xfId="2" applyNumberFormat="1" applyFont="1" applyFill="1" applyBorder="1" applyAlignment="1">
      <alignment horizontal="right"/>
    </xf>
    <xf numFmtId="1" fontId="8" fillId="4" borderId="110" xfId="2" applyNumberFormat="1" applyFont="1" applyFill="1" applyBorder="1" applyAlignment="1">
      <alignment horizontal="right"/>
    </xf>
    <xf numFmtId="1" fontId="8" fillId="4" borderId="111" xfId="2" applyNumberFormat="1" applyFont="1" applyFill="1" applyBorder="1" applyAlignment="1">
      <alignment horizontal="right"/>
    </xf>
    <xf numFmtId="1" fontId="8" fillId="4" borderId="119" xfId="2" applyNumberFormat="1" applyFont="1" applyFill="1" applyBorder="1" applyAlignment="1">
      <alignment horizontal="right"/>
    </xf>
    <xf numFmtId="1" fontId="8" fillId="13" borderId="111" xfId="2" applyNumberFormat="1" applyFont="1" applyFill="1" applyBorder="1" applyAlignment="1" applyProtection="1">
      <alignment horizontal="right"/>
      <protection locked="0"/>
    </xf>
    <xf numFmtId="1" fontId="8" fillId="13" borderId="119" xfId="2" applyNumberFormat="1" applyFont="1" applyFill="1" applyBorder="1" applyAlignment="1" applyProtection="1">
      <alignment horizontal="right"/>
      <protection locked="0"/>
    </xf>
    <xf numFmtId="1" fontId="8" fillId="13" borderId="69" xfId="2" applyNumberFormat="1" applyFont="1" applyFill="1" applyBorder="1" applyAlignment="1" applyProtection="1">
      <alignment horizontal="right"/>
      <protection locked="0"/>
    </xf>
    <xf numFmtId="1" fontId="8" fillId="13" borderId="126" xfId="2" applyNumberFormat="1" applyFont="1" applyFill="1" applyBorder="1" applyProtection="1">
      <protection locked="0"/>
    </xf>
    <xf numFmtId="1" fontId="8" fillId="13" borderId="110" xfId="2" applyNumberFormat="1" applyFont="1" applyFill="1" applyBorder="1" applyProtection="1">
      <protection locked="0"/>
    </xf>
    <xf numFmtId="1" fontId="8" fillId="13" borderId="130" xfId="2" applyNumberFormat="1" applyFont="1" applyFill="1" applyBorder="1" applyAlignment="1" applyProtection="1">
      <alignment horizontal="right"/>
      <protection locked="0"/>
    </xf>
    <xf numFmtId="1" fontId="8" fillId="13" borderId="132" xfId="2" applyNumberFormat="1" applyFont="1" applyFill="1" applyBorder="1" applyAlignment="1" applyProtection="1">
      <alignment horizontal="right"/>
      <protection locked="0"/>
    </xf>
    <xf numFmtId="1" fontId="8" fillId="13" borderId="135" xfId="2" applyNumberFormat="1" applyFont="1" applyFill="1" applyBorder="1" applyAlignment="1" applyProtection="1">
      <alignment horizontal="right"/>
      <protection locked="0"/>
    </xf>
    <xf numFmtId="1" fontId="8" fillId="4" borderId="101" xfId="2" applyNumberFormat="1" applyFont="1" applyFill="1" applyBorder="1" applyAlignment="1">
      <alignment horizontal="right"/>
    </xf>
    <xf numFmtId="1" fontId="12" fillId="13" borderId="134" xfId="2" applyNumberFormat="1" applyFont="1" applyFill="1" applyBorder="1" applyProtection="1">
      <protection locked="0"/>
    </xf>
    <xf numFmtId="1" fontId="12" fillId="13" borderId="132" xfId="2" applyNumberFormat="1" applyFont="1" applyFill="1" applyBorder="1" applyProtection="1">
      <protection locked="0"/>
    </xf>
    <xf numFmtId="3" fontId="8" fillId="0" borderId="86" xfId="2" applyNumberFormat="1" applyFont="1" applyBorder="1"/>
    <xf numFmtId="1" fontId="8" fillId="4" borderId="80" xfId="2" applyNumberFormat="1" applyFont="1" applyFill="1" applyBorder="1" applyAlignment="1">
      <alignment horizontal="right"/>
    </xf>
    <xf numFmtId="1" fontId="8" fillId="0" borderId="86" xfId="2" applyNumberFormat="1" applyFont="1" applyBorder="1"/>
    <xf numFmtId="1" fontId="8" fillId="4" borderId="138" xfId="2" applyNumberFormat="1" applyFont="1" applyFill="1" applyBorder="1" applyAlignment="1">
      <alignment horizontal="right"/>
    </xf>
    <xf numFmtId="1" fontId="8" fillId="9" borderId="92" xfId="2" applyNumberFormat="1" applyFont="1" applyFill="1" applyBorder="1" applyAlignment="1">
      <alignment horizontal="left" vertical="center" wrapText="1"/>
    </xf>
    <xf numFmtId="1" fontId="8" fillId="9" borderId="34" xfId="2" applyNumberFormat="1" applyFont="1" applyFill="1" applyBorder="1" applyAlignment="1">
      <alignment horizontal="left" vertical="center" wrapText="1"/>
    </xf>
    <xf numFmtId="3" fontId="8" fillId="9" borderId="86" xfId="2" applyNumberFormat="1" applyFont="1" applyFill="1" applyBorder="1"/>
    <xf numFmtId="1" fontId="8" fillId="9" borderId="34" xfId="2" applyNumberFormat="1" applyFont="1" applyFill="1" applyBorder="1" applyAlignment="1">
      <alignment vertical="center" wrapText="1"/>
    </xf>
    <xf numFmtId="1" fontId="8" fillId="9" borderId="108" xfId="2" applyNumberFormat="1" applyFont="1" applyFill="1" applyBorder="1" applyAlignment="1">
      <alignment vertical="center" wrapText="1"/>
    </xf>
    <xf numFmtId="3" fontId="8" fillId="9" borderId="87" xfId="2" applyNumberFormat="1" applyFont="1" applyFill="1" applyBorder="1"/>
    <xf numFmtId="1" fontId="8" fillId="9" borderId="0" xfId="2" applyNumberFormat="1" applyFont="1" applyFill="1" applyAlignment="1">
      <alignment vertical="center" wrapText="1"/>
    </xf>
    <xf numFmtId="3" fontId="8" fillId="9" borderId="148" xfId="2" applyNumberFormat="1" applyFont="1" applyFill="1" applyBorder="1"/>
    <xf numFmtId="1" fontId="8" fillId="0" borderId="25" xfId="2" applyNumberFormat="1" applyFont="1" applyBorder="1"/>
    <xf numFmtId="1" fontId="8" fillId="0" borderId="144" xfId="2" applyNumberFormat="1" applyFont="1" applyBorder="1"/>
    <xf numFmtId="1" fontId="8" fillId="4" borderId="156" xfId="2" applyNumberFormat="1" applyFont="1" applyFill="1" applyBorder="1" applyAlignment="1">
      <alignment horizontal="right"/>
    </xf>
    <xf numFmtId="1" fontId="8" fillId="0" borderId="20" xfId="2" applyNumberFormat="1" applyFont="1" applyBorder="1" applyAlignment="1">
      <alignment vertical="center" wrapText="1"/>
    </xf>
    <xf numFmtId="3" fontId="8" fillId="9" borderId="20" xfId="2" applyNumberFormat="1" applyFont="1" applyFill="1" applyBorder="1"/>
    <xf numFmtId="1" fontId="8" fillId="0" borderId="20" xfId="2" applyNumberFormat="1" applyFont="1" applyBorder="1"/>
    <xf numFmtId="1" fontId="8" fillId="13" borderId="157" xfId="2" applyNumberFormat="1" applyFont="1" applyFill="1" applyBorder="1" applyAlignment="1" applyProtection="1">
      <alignment horizontal="right"/>
      <protection locked="0"/>
    </xf>
    <xf numFmtId="1" fontId="8" fillId="13" borderId="158" xfId="2" applyNumberFormat="1" applyFont="1" applyFill="1" applyBorder="1" applyAlignment="1" applyProtection="1">
      <alignment horizontal="right"/>
      <protection locked="0"/>
    </xf>
    <xf numFmtId="1" fontId="8" fillId="13" borderId="159" xfId="2" applyNumberFormat="1" applyFont="1" applyFill="1" applyBorder="1" applyAlignment="1" applyProtection="1">
      <alignment horizontal="right"/>
      <protection locked="0"/>
    </xf>
    <xf numFmtId="1" fontId="8" fillId="4" borderId="160" xfId="2" applyNumberFormat="1" applyFont="1" applyFill="1" applyBorder="1" applyAlignment="1">
      <alignment horizontal="right"/>
    </xf>
    <xf numFmtId="1" fontId="12" fillId="13" borderId="20" xfId="2" applyNumberFormat="1" applyFont="1" applyFill="1" applyBorder="1" applyProtection="1">
      <protection locked="0"/>
    </xf>
    <xf numFmtId="1" fontId="23" fillId="6" borderId="0" xfId="0" applyNumberFormat="1" applyFont="1" applyFill="1"/>
    <xf numFmtId="1" fontId="8" fillId="9" borderId="20" xfId="2" applyNumberFormat="1" applyFont="1" applyFill="1" applyBorder="1" applyAlignment="1">
      <alignment vertical="center" wrapText="1"/>
    </xf>
    <xf numFmtId="1" fontId="8" fillId="4" borderId="70" xfId="2" applyNumberFormat="1" applyFont="1" applyFill="1" applyBorder="1" applyAlignment="1">
      <alignment horizontal="right"/>
    </xf>
    <xf numFmtId="1" fontId="8" fillId="0" borderId="0" xfId="2" applyNumberFormat="1" applyFont="1" applyAlignment="1" applyProtection="1">
      <alignment vertical="center"/>
      <protection hidden="1"/>
    </xf>
    <xf numFmtId="1" fontId="4" fillId="0" borderId="0" xfId="2" applyNumberFormat="1" applyFont="1" applyAlignment="1" applyProtection="1">
      <alignment vertical="center" wrapText="1"/>
      <protection hidden="1"/>
    </xf>
    <xf numFmtId="1" fontId="8" fillId="0" borderId="0" xfId="2" applyNumberFormat="1" applyFont="1" applyProtection="1">
      <protection hidden="1"/>
    </xf>
    <xf numFmtId="1" fontId="12" fillId="10" borderId="0" xfId="0" applyNumberFormat="1" applyFont="1" applyFill="1"/>
    <xf numFmtId="1" fontId="12" fillId="9" borderId="117" xfId="0" applyNumberFormat="1" applyFont="1" applyFill="1" applyBorder="1" applyAlignment="1">
      <alignment horizontal="center" vertical="center" wrapText="1"/>
    </xf>
    <xf numFmtId="1" fontId="12" fillId="9" borderId="15" xfId="0" applyNumberFormat="1" applyFont="1" applyFill="1" applyBorder="1" applyAlignment="1">
      <alignment horizontal="center" vertical="center" wrapText="1"/>
    </xf>
    <xf numFmtId="1" fontId="12" fillId="9" borderId="84" xfId="0" applyNumberFormat="1" applyFont="1" applyFill="1" applyBorder="1" applyAlignment="1">
      <alignment horizontal="center" vertical="center" wrapText="1"/>
    </xf>
    <xf numFmtId="1" fontId="12" fillId="9" borderId="17" xfId="7" applyNumberFormat="1" applyFont="1" applyFill="1" applyBorder="1" applyAlignment="1">
      <alignment horizontal="right"/>
      <protection locked="0"/>
    </xf>
    <xf numFmtId="1" fontId="12" fillId="9" borderId="117" xfId="7" applyNumberFormat="1" applyFont="1" applyFill="1" applyBorder="1" applyAlignment="1">
      <alignment horizontal="right"/>
      <protection locked="0"/>
    </xf>
    <xf numFmtId="1" fontId="12" fillId="9" borderId="15" xfId="7" applyNumberFormat="1" applyFont="1" applyFill="1" applyBorder="1" applyAlignment="1">
      <alignment horizontal="right"/>
      <protection locked="0"/>
    </xf>
    <xf numFmtId="1" fontId="12" fillId="9" borderId="84" xfId="7" applyNumberFormat="1" applyFont="1" applyFill="1" applyBorder="1" applyAlignment="1">
      <alignment horizontal="right"/>
      <protection locked="0"/>
    </xf>
    <xf numFmtId="1" fontId="8" fillId="0" borderId="21" xfId="2" applyNumberFormat="1" applyFont="1" applyBorder="1"/>
    <xf numFmtId="1" fontId="8" fillId="0" borderId="84" xfId="2" applyNumberFormat="1" applyFont="1" applyBorder="1"/>
    <xf numFmtId="1" fontId="8" fillId="0" borderId="148" xfId="3" applyNumberFormat="1" applyFont="1" applyBorder="1" applyAlignment="1" applyProtection="1">
      <alignment horizontal="center" vertical="center" wrapText="1"/>
      <protection hidden="1"/>
    </xf>
    <xf numFmtId="1" fontId="8" fillId="0" borderId="14" xfId="2" applyNumberFormat="1" applyFont="1" applyBorder="1" applyAlignment="1">
      <alignment horizontal="center" vertical="center"/>
    </xf>
    <xf numFmtId="1" fontId="8" fillId="0" borderId="84" xfId="2" applyNumberFormat="1" applyFont="1" applyBorder="1" applyAlignment="1">
      <alignment horizontal="center" vertical="center"/>
    </xf>
    <xf numFmtId="1" fontId="8" fillId="0" borderId="14" xfId="2" applyNumberFormat="1" applyFont="1" applyBorder="1" applyAlignment="1" applyProtection="1">
      <alignment horizontal="center" vertical="center"/>
      <protection hidden="1"/>
    </xf>
    <xf numFmtId="1" fontId="8" fillId="0" borderId="84" xfId="2" applyNumberFormat="1" applyFont="1" applyBorder="1" applyAlignment="1" applyProtection="1">
      <alignment horizontal="center" vertical="center"/>
      <protection hidden="1"/>
    </xf>
    <xf numFmtId="1" fontId="8" fillId="0" borderId="128" xfId="1" applyNumberFormat="1" applyFont="1" applyBorder="1" applyAlignment="1">
      <alignment horizontal="left" vertical="center"/>
    </xf>
    <xf numFmtId="3" fontId="12" fillId="0" borderId="85" xfId="2" applyNumberFormat="1" applyFont="1" applyBorder="1" applyAlignment="1">
      <alignment horizontal="center" vertical="center"/>
    </xf>
    <xf numFmtId="1" fontId="8" fillId="0" borderId="104" xfId="2" applyNumberFormat="1" applyFont="1" applyBorder="1" applyAlignment="1">
      <alignment horizontal="right" vertical="center"/>
    </xf>
    <xf numFmtId="1" fontId="8" fillId="13" borderId="130" xfId="2" applyNumberFormat="1" applyFont="1" applyFill="1" applyBorder="1" applyProtection="1">
      <protection locked="0"/>
    </xf>
    <xf numFmtId="1" fontId="8" fillId="13" borderId="132" xfId="2" applyNumberFormat="1" applyFont="1" applyFill="1" applyBorder="1" applyProtection="1">
      <protection locked="0"/>
    </xf>
    <xf numFmtId="1" fontId="8" fillId="0" borderId="133" xfId="1" applyNumberFormat="1" applyFont="1" applyBorder="1" applyAlignment="1">
      <alignment horizontal="left" vertical="center"/>
    </xf>
    <xf numFmtId="3" fontId="12" fillId="0" borderId="86" xfId="2" applyNumberFormat="1" applyFont="1" applyBorder="1" applyAlignment="1">
      <alignment horizontal="center" vertical="center"/>
    </xf>
    <xf numFmtId="1" fontId="8" fillId="0" borderId="99" xfId="2" applyNumberFormat="1" applyFont="1" applyBorder="1" applyAlignment="1">
      <alignment horizontal="right" vertical="center"/>
    </xf>
    <xf numFmtId="1" fontId="8" fillId="0" borderId="108" xfId="2" applyNumberFormat="1" applyFont="1" applyBorder="1" applyAlignment="1">
      <alignment horizontal="right" vertical="center"/>
    </xf>
    <xf numFmtId="3" fontId="12" fillId="0" borderId="109" xfId="2" applyNumberFormat="1" applyFont="1" applyBorder="1" applyAlignment="1">
      <alignment horizontal="center" vertical="center"/>
    </xf>
    <xf numFmtId="1" fontId="8" fillId="0" borderId="41" xfId="2" applyNumberFormat="1" applyFont="1" applyBorder="1" applyAlignment="1">
      <alignment horizontal="right" vertical="center"/>
    </xf>
    <xf numFmtId="1" fontId="8" fillId="0" borderId="110" xfId="2" applyNumberFormat="1" applyFont="1" applyBorder="1" applyAlignment="1">
      <alignment horizontal="right" vertical="center"/>
    </xf>
    <xf numFmtId="1" fontId="2" fillId="0" borderId="0" xfId="0" applyNumberFormat="1" applyFont="1"/>
    <xf numFmtId="1" fontId="8" fillId="0" borderId="73" xfId="3" applyNumberFormat="1" applyFont="1" applyBorder="1" applyAlignment="1">
      <alignment horizontal="left" vertical="center"/>
    </xf>
    <xf numFmtId="3" fontId="12" fillId="0" borderId="130" xfId="2" applyNumberFormat="1" applyFont="1" applyBorder="1" applyAlignment="1">
      <alignment horizontal="center" vertical="center"/>
    </xf>
    <xf numFmtId="1" fontId="8" fillId="0" borderId="100" xfId="2" applyNumberFormat="1" applyFont="1" applyBorder="1" applyAlignment="1">
      <alignment horizontal="right" vertical="center"/>
    </xf>
    <xf numFmtId="1" fontId="8" fillId="0" borderId="132" xfId="2" applyNumberFormat="1" applyFont="1" applyBorder="1" applyAlignment="1">
      <alignment horizontal="right" vertical="center"/>
    </xf>
    <xf numFmtId="1" fontId="8" fillId="4" borderId="85" xfId="2" applyNumberFormat="1" applyFont="1" applyFill="1" applyBorder="1"/>
    <xf numFmtId="1" fontId="8" fillId="4" borderId="95" xfId="2" applyNumberFormat="1" applyFont="1" applyFill="1" applyBorder="1"/>
    <xf numFmtId="3" fontId="12" fillId="0" borderId="147" xfId="2" applyNumberFormat="1" applyFont="1" applyBorder="1" applyAlignment="1">
      <alignment horizontal="center" vertical="center"/>
    </xf>
    <xf numFmtId="1" fontId="8" fillId="0" borderId="25" xfId="2" applyNumberFormat="1" applyFont="1" applyBorder="1" applyAlignment="1">
      <alignment horizontal="right" vertical="center"/>
    </xf>
    <xf numFmtId="1" fontId="8" fillId="0" borderId="144" xfId="2" applyNumberFormat="1" applyFont="1" applyBorder="1" applyAlignment="1">
      <alignment horizontal="right" vertical="center"/>
    </xf>
    <xf numFmtId="1" fontId="8" fillId="4" borderId="86" xfId="2" applyNumberFormat="1" applyFont="1" applyFill="1" applyBorder="1"/>
    <xf numFmtId="1" fontId="8" fillId="4" borderId="108" xfId="2" applyNumberFormat="1" applyFont="1" applyFill="1" applyBorder="1"/>
    <xf numFmtId="1" fontId="8" fillId="0" borderId="13" xfId="1" applyNumberFormat="1" applyFont="1" applyBorder="1" applyAlignment="1">
      <alignment horizontal="left" vertical="center"/>
    </xf>
    <xf numFmtId="1" fontId="8" fillId="0" borderId="40" xfId="2" applyNumberFormat="1" applyFont="1" applyBorder="1" applyAlignment="1">
      <alignment horizontal="right" vertical="center"/>
    </xf>
    <xf numFmtId="1" fontId="8" fillId="4" borderId="109" xfId="2" applyNumberFormat="1" applyFont="1" applyFill="1" applyBorder="1"/>
    <xf numFmtId="1" fontId="8" fillId="4" borderId="110" xfId="2" applyNumberFormat="1" applyFont="1" applyFill="1" applyBorder="1"/>
    <xf numFmtId="1" fontId="8" fillId="13" borderId="39" xfId="2" applyNumberFormat="1" applyFont="1" applyFill="1" applyBorder="1" applyProtection="1">
      <protection locked="0"/>
    </xf>
    <xf numFmtId="0" fontId="44" fillId="9" borderId="0" xfId="0" applyFont="1" applyFill="1"/>
    <xf numFmtId="0" fontId="43" fillId="20" borderId="20" xfId="0" applyFont="1" applyFill="1" applyBorder="1" applyAlignment="1" applyProtection="1">
      <alignment horizontal="center" vertical="center"/>
      <protection hidden="1"/>
    </xf>
    <xf numFmtId="1" fontId="4" fillId="0" borderId="0" xfId="8" applyNumberFormat="1" applyFont="1" applyAlignment="1">
      <alignment horizontal="left"/>
    </xf>
    <xf numFmtId="1" fontId="9" fillId="0" borderId="0" xfId="2" applyNumberFormat="1" applyFont="1" applyProtection="1">
      <protection hidden="1"/>
    </xf>
    <xf numFmtId="1" fontId="10" fillId="0" borderId="0" xfId="2" applyNumberFormat="1" applyFont="1" applyAlignment="1" applyProtection="1">
      <alignment horizontal="center" vertical="center"/>
      <protection hidden="1"/>
    </xf>
    <xf numFmtId="1" fontId="10" fillId="0" borderId="0" xfId="2" applyNumberFormat="1" applyFont="1" applyProtection="1">
      <protection hidden="1"/>
    </xf>
    <xf numFmtId="1" fontId="10" fillId="0" borderId="0" xfId="0" applyNumberFormat="1" applyFont="1" applyAlignment="1">
      <alignment vertical="center"/>
    </xf>
    <xf numFmtId="1" fontId="8" fillId="0" borderId="15" xfId="2" applyNumberFormat="1" applyFont="1" applyBorder="1" applyAlignment="1" applyProtection="1">
      <alignment horizontal="center" vertical="center"/>
      <protection hidden="1"/>
    </xf>
    <xf numFmtId="0" fontId="8" fillId="9" borderId="146" xfId="2" applyFont="1" applyFill="1" applyBorder="1" applyAlignment="1" applyProtection="1">
      <alignment horizontal="center" vertical="center"/>
      <protection hidden="1"/>
    </xf>
    <xf numFmtId="0" fontId="8" fillId="9" borderId="103" xfId="2" applyFont="1" applyFill="1" applyBorder="1" applyAlignment="1" applyProtection="1">
      <alignment horizontal="center" vertical="center"/>
      <protection hidden="1"/>
    </xf>
    <xf numFmtId="0" fontId="8" fillId="9" borderId="16" xfId="2" applyFont="1" applyFill="1" applyBorder="1" applyAlignment="1" applyProtection="1">
      <alignment horizontal="center" vertical="center"/>
      <protection hidden="1"/>
    </xf>
    <xf numFmtId="1" fontId="8" fillId="0" borderId="0" xfId="2" applyNumberFormat="1" applyFont="1" applyAlignment="1" applyProtection="1">
      <alignment horizontal="center" vertical="center"/>
      <protection hidden="1"/>
    </xf>
    <xf numFmtId="1" fontId="8" fillId="0" borderId="15" xfId="2" applyNumberFormat="1" applyFont="1" applyBorder="1"/>
    <xf numFmtId="1" fontId="8" fillId="0" borderId="19" xfId="2" applyNumberFormat="1" applyFont="1" applyBorder="1"/>
    <xf numFmtId="1" fontId="8" fillId="0" borderId="14" xfId="2" applyNumberFormat="1" applyFont="1" applyBorder="1"/>
    <xf numFmtId="1" fontId="8" fillId="0" borderId="8" xfId="2" applyNumberFormat="1" applyFont="1" applyBorder="1"/>
    <xf numFmtId="1" fontId="8" fillId="0" borderId="117" xfId="2" applyNumberFormat="1" applyFont="1" applyBorder="1"/>
    <xf numFmtId="1" fontId="8" fillId="0" borderId="9" xfId="2" applyNumberFormat="1" applyFont="1" applyBorder="1"/>
    <xf numFmtId="1" fontId="8" fillId="4" borderId="75" xfId="0" applyNumberFormat="1" applyFont="1" applyFill="1" applyBorder="1"/>
    <xf numFmtId="1" fontId="8" fillId="0" borderId="0" xfId="2" applyNumberFormat="1" applyFont="1" applyProtection="1">
      <protection locked="0"/>
    </xf>
    <xf numFmtId="1" fontId="8" fillId="0" borderId="28" xfId="2" applyNumberFormat="1" applyFont="1" applyBorder="1" applyAlignment="1" applyProtection="1">
      <alignment vertical="center"/>
      <protection hidden="1"/>
    </xf>
    <xf numFmtId="3" fontId="8" fillId="9" borderId="24" xfId="2" applyNumberFormat="1" applyFont="1" applyFill="1" applyBorder="1"/>
    <xf numFmtId="1" fontId="8" fillId="0" borderId="162" xfId="2" applyNumberFormat="1" applyFont="1" applyBorder="1"/>
    <xf numFmtId="1" fontId="8" fillId="0" borderId="28" xfId="2" applyNumberFormat="1" applyFont="1" applyBorder="1"/>
    <xf numFmtId="1" fontId="8" fillId="13" borderId="85" xfId="2" applyNumberFormat="1" applyFont="1" applyFill="1" applyBorder="1" applyProtection="1">
      <protection locked="0"/>
    </xf>
    <xf numFmtId="1" fontId="8" fillId="13" borderId="123" xfId="2" applyNumberFormat="1" applyFont="1" applyFill="1" applyBorder="1" applyProtection="1">
      <protection locked="0"/>
    </xf>
    <xf numFmtId="1" fontId="8" fillId="4" borderId="78" xfId="0" applyNumberFormat="1" applyFont="1" applyFill="1" applyBorder="1"/>
    <xf numFmtId="1" fontId="8" fillId="0" borderId="34" xfId="2" applyNumberFormat="1" applyFont="1" applyBorder="1" applyAlignment="1" applyProtection="1">
      <alignment vertical="center"/>
      <protection hidden="1"/>
    </xf>
    <xf numFmtId="3" fontId="8" fillId="9" borderId="30" xfId="2" applyNumberFormat="1" applyFont="1" applyFill="1" applyBorder="1"/>
    <xf numFmtId="1" fontId="8" fillId="0" borderId="99" xfId="2" applyNumberFormat="1" applyFont="1" applyBorder="1"/>
    <xf numFmtId="1" fontId="8" fillId="0" borderId="34" xfId="2" applyNumberFormat="1" applyFont="1" applyBorder="1"/>
    <xf numFmtId="1" fontId="8" fillId="13" borderId="135" xfId="2" applyNumberFormat="1" applyFont="1" applyFill="1" applyBorder="1" applyProtection="1">
      <protection locked="0"/>
    </xf>
    <xf numFmtId="1" fontId="8" fillId="13" borderId="137" xfId="2" applyNumberFormat="1" applyFont="1" applyFill="1" applyBorder="1" applyProtection="1">
      <protection locked="0"/>
    </xf>
    <xf numFmtId="1" fontId="8" fillId="13" borderId="138" xfId="2" applyNumberFormat="1" applyFont="1" applyFill="1" applyBorder="1" applyProtection="1">
      <protection locked="0"/>
    </xf>
    <xf numFmtId="1" fontId="8" fillId="2" borderId="34" xfId="2" applyNumberFormat="1" applyFont="1" applyFill="1" applyBorder="1" applyAlignment="1" applyProtection="1">
      <alignment vertical="center" wrapText="1"/>
      <protection hidden="1"/>
    </xf>
    <xf numFmtId="1" fontId="8" fillId="0" borderId="41" xfId="2" applyNumberFormat="1" applyFont="1" applyBorder="1"/>
    <xf numFmtId="1" fontId="8" fillId="0" borderId="45" xfId="2" applyNumberFormat="1" applyFont="1" applyBorder="1"/>
    <xf numFmtId="1" fontId="8" fillId="13" borderId="111" xfId="2" applyNumberFormat="1" applyFont="1" applyFill="1" applyBorder="1" applyProtection="1">
      <protection locked="0"/>
    </xf>
    <xf numFmtId="1" fontId="8" fillId="13" borderId="119" xfId="2" applyNumberFormat="1" applyFont="1" applyFill="1" applyBorder="1" applyProtection="1">
      <protection locked="0"/>
    </xf>
    <xf numFmtId="1" fontId="8" fillId="13" borderId="69" xfId="2" applyNumberFormat="1" applyFont="1" applyFill="1" applyBorder="1" applyProtection="1">
      <protection locked="0"/>
    </xf>
    <xf numFmtId="1" fontId="8" fillId="13" borderId="127" xfId="2" applyNumberFormat="1" applyFont="1" applyFill="1" applyBorder="1" applyProtection="1">
      <protection locked="0"/>
    </xf>
    <xf numFmtId="1" fontId="8" fillId="0" borderId="73" xfId="2" applyNumberFormat="1" applyFont="1" applyBorder="1" applyAlignment="1" applyProtection="1">
      <alignment vertical="center"/>
      <protection hidden="1"/>
    </xf>
    <xf numFmtId="3" fontId="8" fillId="9" borderId="91" xfId="2" applyNumberFormat="1" applyFont="1" applyFill="1" applyBorder="1"/>
    <xf numFmtId="1" fontId="8" fillId="0" borderId="104" xfId="2" applyNumberFormat="1" applyFont="1" applyBorder="1"/>
    <xf numFmtId="1" fontId="8" fillId="0" borderId="128" xfId="2" applyNumberFormat="1" applyFont="1" applyBorder="1"/>
    <xf numFmtId="1" fontId="8" fillId="0" borderId="30" xfId="2" applyNumberFormat="1" applyFont="1" applyBorder="1" applyAlignment="1" applyProtection="1">
      <alignment vertical="center"/>
      <protection hidden="1"/>
    </xf>
    <xf numFmtId="1" fontId="8" fillId="0" borderId="97" xfId="2" applyNumberFormat="1" applyFont="1" applyBorder="1"/>
    <xf numFmtId="1" fontId="8" fillId="13" borderId="86" xfId="2" applyNumberFormat="1" applyFont="1" applyFill="1" applyBorder="1" applyProtection="1">
      <protection locked="0"/>
    </xf>
    <xf numFmtId="1" fontId="8" fillId="13" borderId="108" xfId="2" applyNumberFormat="1" applyFont="1" applyFill="1" applyBorder="1" applyProtection="1">
      <protection locked="0"/>
    </xf>
    <xf numFmtId="1" fontId="8" fillId="13" borderId="141" xfId="2" applyNumberFormat="1" applyFont="1" applyFill="1" applyBorder="1" applyProtection="1">
      <protection locked="0"/>
    </xf>
    <xf numFmtId="3" fontId="8" fillId="9" borderId="92" xfId="2" applyNumberFormat="1" applyFont="1" applyFill="1" applyBorder="1"/>
    <xf numFmtId="1" fontId="32" fillId="4" borderId="86" xfId="2" applyNumberFormat="1" applyFont="1" applyFill="1" applyBorder="1"/>
    <xf numFmtId="1" fontId="32" fillId="4" borderId="132" xfId="2" applyNumberFormat="1" applyFont="1" applyFill="1" applyBorder="1"/>
    <xf numFmtId="1" fontId="8" fillId="9" borderId="36" xfId="2" applyNumberFormat="1" applyFont="1" applyFill="1" applyBorder="1" applyAlignment="1" applyProtection="1">
      <alignment vertical="center"/>
      <protection hidden="1"/>
    </xf>
    <xf numFmtId="1" fontId="8" fillId="13" borderId="147" xfId="2" applyNumberFormat="1" applyFont="1" applyFill="1" applyBorder="1" applyProtection="1">
      <protection locked="0"/>
    </xf>
    <xf numFmtId="1" fontId="8" fillId="13" borderId="144" xfId="2" applyNumberFormat="1" applyFont="1" applyFill="1" applyBorder="1" applyProtection="1">
      <protection locked="0"/>
    </xf>
    <xf numFmtId="1" fontId="8" fillId="13" borderId="153" xfId="2" applyNumberFormat="1" applyFont="1" applyFill="1" applyBorder="1" applyProtection="1">
      <protection locked="0"/>
    </xf>
    <xf numFmtId="1" fontId="8" fillId="13" borderId="143" xfId="2" applyNumberFormat="1" applyFont="1" applyFill="1" applyBorder="1" applyProtection="1">
      <protection locked="0"/>
    </xf>
    <xf numFmtId="1" fontId="8" fillId="9" borderId="94" xfId="2" applyNumberFormat="1" applyFont="1" applyFill="1" applyBorder="1" applyAlignment="1" applyProtection="1">
      <alignment vertical="center"/>
      <protection hidden="1"/>
    </xf>
    <xf numFmtId="1" fontId="8" fillId="13" borderId="109" xfId="2" applyNumberFormat="1" applyFont="1" applyFill="1" applyBorder="1" applyProtection="1">
      <protection locked="0"/>
    </xf>
    <xf numFmtId="1" fontId="8" fillId="4" borderId="45" xfId="0" applyNumberFormat="1" applyFont="1" applyFill="1" applyBorder="1"/>
    <xf numFmtId="1" fontId="8" fillId="9" borderId="24" xfId="2" applyNumberFormat="1" applyFont="1" applyFill="1" applyBorder="1" applyAlignment="1" applyProtection="1">
      <alignment vertical="center" wrapText="1"/>
      <protection hidden="1"/>
    </xf>
    <xf numFmtId="1" fontId="8" fillId="0" borderId="133" xfId="2" applyNumberFormat="1" applyFont="1" applyBorder="1"/>
    <xf numFmtId="1" fontId="8" fillId="13" borderId="134" xfId="2" applyNumberFormat="1" applyFont="1" applyFill="1" applyBorder="1" applyProtection="1">
      <protection locked="0"/>
    </xf>
    <xf numFmtId="1" fontId="8" fillId="13" borderId="27" xfId="2" applyNumberFormat="1" applyFont="1" applyFill="1" applyBorder="1" applyProtection="1">
      <protection locked="0"/>
    </xf>
    <xf numFmtId="1" fontId="8" fillId="9" borderId="30" xfId="2" applyNumberFormat="1" applyFont="1" applyFill="1" applyBorder="1" applyAlignment="1" applyProtection="1">
      <alignment vertical="center" wrapText="1"/>
      <protection hidden="1"/>
    </xf>
    <xf numFmtId="1" fontId="8" fillId="13" borderId="78" xfId="2" applyNumberFormat="1" applyFont="1" applyFill="1" applyBorder="1" applyProtection="1">
      <protection locked="0"/>
    </xf>
    <xf numFmtId="1" fontId="8" fillId="9" borderId="39" xfId="2" applyNumberFormat="1" applyFont="1" applyFill="1" applyBorder="1" applyAlignment="1" applyProtection="1">
      <alignment vertical="center" wrapText="1"/>
      <protection hidden="1"/>
    </xf>
    <xf numFmtId="3" fontId="8" fillId="9" borderId="39" xfId="2" applyNumberFormat="1" applyFont="1" applyFill="1" applyBorder="1"/>
    <xf numFmtId="1" fontId="8" fillId="0" borderId="42" xfId="2" applyNumberFormat="1" applyFont="1" applyBorder="1"/>
    <xf numFmtId="1" fontId="8" fillId="13" borderId="35" xfId="2" applyNumberFormat="1" applyFont="1" applyFill="1" applyBorder="1" applyProtection="1">
      <protection locked="0"/>
    </xf>
    <xf numFmtId="1" fontId="8" fillId="0" borderId="39" xfId="2" applyNumberFormat="1" applyFont="1" applyBorder="1" applyAlignment="1" applyProtection="1">
      <alignment vertical="center" wrapText="1"/>
      <protection hidden="1"/>
    </xf>
    <xf numFmtId="1" fontId="8" fillId="0" borderId="109" xfId="2" applyNumberFormat="1" applyFont="1" applyBorder="1"/>
    <xf numFmtId="1" fontId="8" fillId="0" borderId="16" xfId="2" applyNumberFormat="1" applyFont="1" applyBorder="1"/>
    <xf numFmtId="1" fontId="8" fillId="0" borderId="103" xfId="2" applyNumberFormat="1" applyFont="1" applyBorder="1"/>
    <xf numFmtId="1" fontId="8" fillId="0" borderId="22" xfId="2" applyNumberFormat="1" applyFont="1" applyBorder="1"/>
    <xf numFmtId="1" fontId="10" fillId="0" borderId="3" xfId="2" applyNumberFormat="1" applyFont="1" applyBorder="1" applyAlignment="1" applyProtection="1">
      <alignment horizontal="right" vertical="center"/>
      <protection hidden="1"/>
    </xf>
    <xf numFmtId="1" fontId="9" fillId="0" borderId="3" xfId="2" applyNumberFormat="1" applyFont="1" applyBorder="1" applyProtection="1">
      <protection hidden="1"/>
    </xf>
    <xf numFmtId="1" fontId="8" fillId="0" borderId="0" xfId="6" applyNumberFormat="1" applyFont="1" applyAlignment="1">
      <alignment horizontal="center" vertical="center" wrapText="1"/>
    </xf>
    <xf numFmtId="1" fontId="8" fillId="0" borderId="146" xfId="2" applyNumberFormat="1" applyFont="1" applyBorder="1" applyAlignment="1" applyProtection="1">
      <alignment horizontal="center" vertical="center"/>
      <protection hidden="1"/>
    </xf>
    <xf numFmtId="1" fontId="8" fillId="0" borderId="103" xfId="2" applyNumberFormat="1" applyFont="1" applyBorder="1" applyAlignment="1" applyProtection="1">
      <alignment horizontal="center" vertical="center"/>
      <protection hidden="1"/>
    </xf>
    <xf numFmtId="1" fontId="8" fillId="0" borderId="8" xfId="2" applyNumberFormat="1" applyFont="1" applyBorder="1" applyAlignment="1" applyProtection="1">
      <alignment horizontal="center" vertical="center"/>
      <protection hidden="1"/>
    </xf>
    <xf numFmtId="1" fontId="8" fillId="9" borderId="85" xfId="2" applyNumberFormat="1" applyFont="1" applyFill="1" applyBorder="1"/>
    <xf numFmtId="1" fontId="8" fillId="0" borderId="23" xfId="2" applyNumberFormat="1" applyFont="1" applyBorder="1"/>
    <xf numFmtId="1" fontId="8" fillId="13" borderId="23" xfId="2" applyNumberFormat="1" applyFont="1" applyFill="1" applyBorder="1" applyProtection="1">
      <protection locked="0"/>
    </xf>
    <xf numFmtId="1" fontId="32" fillId="4" borderId="96" xfId="2" applyNumberFormat="1" applyFont="1" applyFill="1" applyBorder="1"/>
    <xf numFmtId="1" fontId="32" fillId="4" borderId="76" xfId="2" applyNumberFormat="1" applyFont="1" applyFill="1" applyBorder="1"/>
    <xf numFmtId="1" fontId="8" fillId="13" borderId="96" xfId="2" applyNumberFormat="1" applyFont="1" applyFill="1" applyBorder="1" applyProtection="1">
      <protection locked="0"/>
    </xf>
    <xf numFmtId="1" fontId="8" fillId="9" borderId="39" xfId="2" applyNumberFormat="1" applyFont="1" applyFill="1" applyBorder="1" applyAlignment="1" applyProtection="1">
      <alignment vertical="center"/>
      <protection hidden="1"/>
    </xf>
    <xf numFmtId="1" fontId="8" fillId="0" borderId="68" xfId="2" applyNumberFormat="1" applyFont="1" applyBorder="1"/>
    <xf numFmtId="1" fontId="8" fillId="0" borderId="12" xfId="2" applyNumberFormat="1" applyFont="1" applyBorder="1"/>
    <xf numFmtId="1" fontId="32" fillId="4" borderId="109" xfId="2" applyNumberFormat="1" applyFont="1" applyFill="1" applyBorder="1"/>
    <xf numFmtId="1" fontId="32" fillId="4" borderId="40" xfId="2" applyNumberFormat="1" applyFont="1" applyFill="1" applyBorder="1"/>
    <xf numFmtId="1" fontId="32" fillId="4" borderId="45" xfId="2" applyNumberFormat="1" applyFont="1" applyFill="1" applyBorder="1"/>
    <xf numFmtId="1" fontId="32" fillId="4" borderId="110" xfId="2" applyNumberFormat="1" applyFont="1" applyFill="1" applyBorder="1"/>
    <xf numFmtId="1" fontId="8" fillId="13" borderId="67" xfId="2" applyNumberFormat="1" applyFont="1" applyFill="1" applyBorder="1" applyProtection="1">
      <protection locked="0"/>
    </xf>
    <xf numFmtId="1" fontId="8" fillId="13" borderId="40" xfId="2" applyNumberFormat="1" applyFont="1" applyFill="1" applyBorder="1" applyProtection="1">
      <protection locked="0"/>
    </xf>
    <xf numFmtId="1" fontId="8" fillId="9" borderId="73" xfId="2" applyNumberFormat="1" applyFont="1" applyFill="1" applyBorder="1" applyAlignment="1" applyProtection="1">
      <alignment horizontal="left" vertical="center" wrapText="1"/>
      <protection hidden="1"/>
    </xf>
    <xf numFmtId="3" fontId="8" fillId="9" borderId="28" xfId="2" applyNumberFormat="1" applyFont="1" applyFill="1" applyBorder="1"/>
    <xf numFmtId="1" fontId="32" fillId="4" borderId="100" xfId="2" applyNumberFormat="1" applyFont="1" applyFill="1" applyBorder="1"/>
    <xf numFmtId="1" fontId="8" fillId="9" borderId="30" xfId="2" applyNumberFormat="1" applyFont="1" applyFill="1" applyBorder="1" applyAlignment="1" applyProtection="1">
      <alignment horizontal="left" vertical="center" wrapText="1"/>
      <protection hidden="1"/>
    </xf>
    <xf numFmtId="1" fontId="8" fillId="0" borderId="155" xfId="2" applyNumberFormat="1" applyFont="1" applyBorder="1"/>
    <xf numFmtId="1" fontId="32" fillId="4" borderId="98" xfId="2" applyNumberFormat="1" applyFont="1" applyFill="1" applyBorder="1"/>
    <xf numFmtId="1" fontId="32" fillId="4" borderId="34" xfId="2" applyNumberFormat="1" applyFont="1" applyFill="1" applyBorder="1"/>
    <xf numFmtId="1" fontId="32" fillId="4" borderId="108" xfId="2" applyNumberFormat="1" applyFont="1" applyFill="1" applyBorder="1"/>
    <xf numFmtId="1" fontId="8" fillId="13" borderId="98" xfId="2" applyNumberFormat="1" applyFont="1" applyFill="1" applyBorder="1" applyProtection="1">
      <protection locked="0"/>
    </xf>
    <xf numFmtId="1" fontId="8" fillId="0" borderId="30" xfId="2" applyNumberFormat="1" applyFont="1" applyBorder="1" applyAlignment="1" applyProtection="1">
      <alignment horizontal="left" vertical="center"/>
      <protection hidden="1"/>
    </xf>
    <xf numFmtId="3" fontId="8" fillId="9" borderId="45" xfId="2" applyNumberFormat="1" applyFont="1" applyFill="1" applyBorder="1"/>
    <xf numFmtId="3" fontId="8" fillId="0" borderId="94" xfId="2" applyNumberFormat="1" applyFont="1" applyBorder="1"/>
    <xf numFmtId="1" fontId="8" fillId="13" borderId="87" xfId="2" applyNumberFormat="1" applyFont="1" applyFill="1" applyBorder="1" applyProtection="1">
      <protection locked="0"/>
    </xf>
    <xf numFmtId="1" fontId="8" fillId="13" borderId="139" xfId="2" applyNumberFormat="1" applyFont="1" applyFill="1" applyBorder="1" applyProtection="1">
      <protection locked="0"/>
    </xf>
    <xf numFmtId="1" fontId="8" fillId="13" borderId="31" xfId="2" applyNumberFormat="1" applyFont="1" applyFill="1" applyBorder="1" applyProtection="1">
      <protection locked="0"/>
    </xf>
    <xf numFmtId="1" fontId="8" fillId="13" borderId="140" xfId="2" applyNumberFormat="1" applyFont="1" applyFill="1" applyBorder="1" applyProtection="1">
      <protection locked="0"/>
    </xf>
    <xf numFmtId="1" fontId="8" fillId="13" borderId="142" xfId="2" applyNumberFormat="1" applyFont="1" applyFill="1" applyBorder="1" applyProtection="1">
      <protection locked="0"/>
    </xf>
    <xf numFmtId="1" fontId="8" fillId="9" borderId="39" xfId="2" applyNumberFormat="1" applyFont="1" applyFill="1" applyBorder="1" applyAlignment="1" applyProtection="1">
      <alignment horizontal="left" vertical="center"/>
      <protection hidden="1"/>
    </xf>
    <xf numFmtId="3" fontId="8" fillId="9" borderId="12" xfId="2" applyNumberFormat="1" applyFont="1" applyFill="1" applyBorder="1"/>
    <xf numFmtId="1" fontId="8" fillId="0" borderId="3" xfId="2" applyNumberFormat="1" applyFont="1" applyBorder="1"/>
    <xf numFmtId="1" fontId="8" fillId="13" borderId="14" xfId="2" applyNumberFormat="1" applyFont="1" applyFill="1" applyBorder="1" applyProtection="1">
      <protection locked="0"/>
    </xf>
    <xf numFmtId="1" fontId="8" fillId="13" borderId="84" xfId="2" applyNumberFormat="1" applyFont="1" applyFill="1" applyBorder="1" applyProtection="1">
      <protection locked="0"/>
    </xf>
    <xf numFmtId="1" fontId="8" fillId="13" borderId="21" xfId="2" applyNumberFormat="1" applyFont="1" applyFill="1" applyBorder="1" applyProtection="1">
      <protection locked="0"/>
    </xf>
    <xf numFmtId="1" fontId="8" fillId="13" borderId="103" xfId="2" applyNumberFormat="1" applyFont="1" applyFill="1" applyBorder="1" applyProtection="1">
      <protection locked="0"/>
    </xf>
    <xf numFmtId="1" fontId="8" fillId="13" borderId="117" xfId="2" applyNumberFormat="1" applyFont="1" applyFill="1" applyBorder="1" applyProtection="1">
      <protection locked="0"/>
    </xf>
    <xf numFmtId="1" fontId="8" fillId="9" borderId="24" xfId="2" applyNumberFormat="1" applyFont="1" applyFill="1" applyBorder="1" applyAlignment="1" applyProtection="1">
      <alignment horizontal="left" vertical="center" wrapText="1"/>
      <protection hidden="1"/>
    </xf>
    <xf numFmtId="1" fontId="8" fillId="13" borderId="100" xfId="2" applyNumberFormat="1" applyFont="1" applyFill="1" applyBorder="1" applyProtection="1">
      <protection locked="0"/>
    </xf>
    <xf numFmtId="1" fontId="8" fillId="13" borderId="131" xfId="2" applyNumberFormat="1" applyFont="1" applyFill="1" applyBorder="1" applyProtection="1">
      <protection locked="0"/>
    </xf>
    <xf numFmtId="1" fontId="8" fillId="9" borderId="13" xfId="2" applyNumberFormat="1" applyFont="1" applyFill="1" applyBorder="1" applyAlignment="1" applyProtection="1">
      <alignment horizontal="left" vertical="center" wrapText="1"/>
      <protection hidden="1"/>
    </xf>
    <xf numFmtId="1" fontId="8" fillId="13" borderId="107" xfId="2" applyNumberFormat="1" applyFont="1" applyFill="1" applyBorder="1" applyProtection="1">
      <protection locked="0"/>
    </xf>
    <xf numFmtId="1" fontId="7" fillId="0" borderId="0" xfId="2" applyNumberFormat="1" applyFont="1" applyAlignment="1" applyProtection="1">
      <alignment horizontal="left"/>
      <protection hidden="1"/>
    </xf>
    <xf numFmtId="1" fontId="46" fillId="0" borderId="0" xfId="2" applyNumberFormat="1" applyFont="1" applyAlignment="1" applyProtection="1">
      <alignment vertical="center" wrapText="1"/>
      <protection hidden="1"/>
    </xf>
    <xf numFmtId="1" fontId="8" fillId="0" borderId="0" xfId="2" applyNumberFormat="1" applyFont="1" applyAlignment="1" applyProtection="1">
      <alignment horizontal="right"/>
      <protection hidden="1"/>
    </xf>
    <xf numFmtId="1" fontId="4" fillId="0" borderId="7" xfId="2" applyNumberFormat="1" applyFont="1" applyBorder="1" applyAlignment="1" applyProtection="1">
      <alignment horizontal="left" vertical="center"/>
      <protection hidden="1"/>
    </xf>
    <xf numFmtId="1" fontId="4" fillId="0" borderId="8" xfId="2" applyNumberFormat="1" applyFont="1" applyBorder="1" applyAlignment="1" applyProtection="1">
      <alignment horizontal="left" vertical="center"/>
      <protection hidden="1"/>
    </xf>
    <xf numFmtId="0" fontId="8" fillId="0" borderId="8" xfId="0" applyFont="1" applyBorder="1" applyAlignment="1" applyProtection="1">
      <alignment horizontal="left"/>
      <protection hidden="1"/>
    </xf>
    <xf numFmtId="3" fontId="8" fillId="9" borderId="29" xfId="2" applyNumberFormat="1" applyFont="1" applyFill="1" applyBorder="1" applyAlignment="1">
      <alignment wrapText="1"/>
    </xf>
    <xf numFmtId="3" fontId="8" fillId="9" borderId="20" xfId="2" applyNumberFormat="1" applyFont="1" applyFill="1" applyBorder="1" applyAlignment="1">
      <alignment wrapText="1"/>
    </xf>
    <xf numFmtId="3" fontId="8" fillId="9" borderId="13" xfId="2" applyNumberFormat="1" applyFont="1" applyFill="1" applyBorder="1" applyAlignment="1">
      <alignment wrapText="1"/>
    </xf>
    <xf numFmtId="1" fontId="8" fillId="0" borderId="73" xfId="2" applyNumberFormat="1" applyFont="1" applyBorder="1" applyAlignment="1" applyProtection="1">
      <alignment horizontal="left" vertical="center" wrapText="1"/>
      <protection hidden="1"/>
    </xf>
    <xf numFmtId="3" fontId="8" fillId="9" borderId="73" xfId="2" applyNumberFormat="1" applyFont="1" applyFill="1" applyBorder="1" applyAlignment="1">
      <alignment wrapText="1"/>
    </xf>
    <xf numFmtId="1" fontId="8" fillId="0" borderId="24" xfId="2" applyNumberFormat="1" applyFont="1" applyBorder="1" applyAlignment="1" applyProtection="1">
      <alignment horizontal="left" vertical="center" wrapText="1"/>
      <protection hidden="1"/>
    </xf>
    <xf numFmtId="3" fontId="8" fillId="9" borderId="30" xfId="2" applyNumberFormat="1" applyFont="1" applyFill="1" applyBorder="1" applyAlignment="1">
      <alignment wrapText="1"/>
    </xf>
    <xf numFmtId="1" fontId="8" fillId="0" borderId="30" xfId="2" applyNumberFormat="1" applyFont="1" applyBorder="1" applyAlignment="1" applyProtection="1">
      <alignment horizontal="left" vertical="center" wrapText="1"/>
      <protection hidden="1"/>
    </xf>
    <xf numFmtId="3" fontId="8" fillId="9" borderId="36" xfId="2" applyNumberFormat="1" applyFont="1" applyFill="1" applyBorder="1" applyAlignment="1">
      <alignment wrapText="1"/>
    </xf>
    <xf numFmtId="1" fontId="8" fillId="0" borderId="39" xfId="2" applyNumberFormat="1" applyFont="1" applyBorder="1" applyAlignment="1" applyProtection="1">
      <alignment horizontal="left" vertical="center" wrapText="1"/>
      <protection hidden="1"/>
    </xf>
    <xf numFmtId="3" fontId="8" fillId="9" borderId="39" xfId="2" applyNumberFormat="1" applyFont="1" applyFill="1" applyBorder="1" applyAlignment="1">
      <alignment wrapText="1"/>
    </xf>
    <xf numFmtId="0" fontId="8" fillId="9" borderId="92" xfId="2" applyFont="1" applyFill="1" applyBorder="1"/>
    <xf numFmtId="0" fontId="47" fillId="9" borderId="34" xfId="2" applyFont="1" applyFill="1" applyBorder="1"/>
    <xf numFmtId="0" fontId="8" fillId="9" borderId="94" xfId="2" applyFont="1" applyFill="1" applyBorder="1"/>
    <xf numFmtId="0" fontId="47" fillId="9" borderId="45" xfId="2" applyFont="1" applyFill="1" applyBorder="1"/>
    <xf numFmtId="1" fontId="4" fillId="0" borderId="90" xfId="2" applyNumberFormat="1" applyFont="1" applyBorder="1" applyAlignment="1" applyProtection="1">
      <alignment horizontal="left" vertical="center"/>
      <protection hidden="1"/>
    </xf>
    <xf numFmtId="1" fontId="8" fillId="0" borderId="0" xfId="0" applyNumberFormat="1" applyFont="1" applyAlignment="1">
      <alignment horizontal="left"/>
    </xf>
    <xf numFmtId="1" fontId="8" fillId="9" borderId="3" xfId="0" applyNumberFormat="1" applyFont="1" applyFill="1" applyBorder="1" applyAlignment="1" applyProtection="1">
      <alignment horizontal="left"/>
      <protection hidden="1"/>
    </xf>
    <xf numFmtId="1" fontId="8" fillId="13" borderId="34" xfId="2" applyNumberFormat="1" applyFont="1" applyFill="1" applyBorder="1" applyAlignment="1" applyProtection="1">
      <alignment horizontal="right"/>
      <protection locked="0"/>
    </xf>
    <xf numFmtId="1" fontId="8" fillId="13" borderId="38" xfId="2" applyNumberFormat="1" applyFont="1" applyFill="1" applyBorder="1" applyAlignment="1" applyProtection="1">
      <alignment horizontal="right"/>
      <protection locked="0"/>
    </xf>
    <xf numFmtId="1" fontId="8" fillId="13" borderId="98" xfId="2" applyNumberFormat="1" applyFont="1" applyFill="1" applyBorder="1" applyAlignment="1" applyProtection="1">
      <alignment horizontal="right"/>
      <protection locked="0"/>
    </xf>
    <xf numFmtId="1" fontId="8" fillId="13" borderId="12" xfId="2" applyNumberFormat="1" applyFont="1" applyFill="1" applyBorder="1" applyAlignment="1" applyProtection="1">
      <alignment horizontal="right"/>
      <protection locked="0"/>
    </xf>
    <xf numFmtId="0" fontId="48" fillId="0" borderId="0" xfId="0" applyFont="1"/>
    <xf numFmtId="1" fontId="8" fillId="13" borderId="14" xfId="2" applyNumberFormat="1" applyFont="1" applyFill="1" applyBorder="1" applyAlignment="1" applyProtection="1">
      <alignment horizontal="right"/>
      <protection locked="0"/>
    </xf>
    <xf numFmtId="1" fontId="8" fillId="13" borderId="84" xfId="2" applyNumberFormat="1" applyFont="1" applyFill="1" applyBorder="1" applyAlignment="1" applyProtection="1">
      <alignment horizontal="right"/>
      <protection locked="0"/>
    </xf>
    <xf numFmtId="1" fontId="8" fillId="13" borderId="19" xfId="2" applyNumberFormat="1" applyFont="1" applyFill="1" applyBorder="1" applyAlignment="1" applyProtection="1">
      <alignment horizontal="right"/>
      <protection locked="0"/>
    </xf>
    <xf numFmtId="1" fontId="8" fillId="0" borderId="162" xfId="2" applyNumberFormat="1" applyFont="1" applyBorder="1" applyAlignment="1">
      <alignment horizontal="right"/>
    </xf>
    <xf numFmtId="1" fontId="8" fillId="0" borderId="28" xfId="2" applyNumberFormat="1" applyFont="1" applyBorder="1" applyAlignment="1">
      <alignment horizontal="right"/>
    </xf>
    <xf numFmtId="1" fontId="8" fillId="0" borderId="109" xfId="2" applyNumberFormat="1" applyFont="1" applyBorder="1" applyAlignment="1">
      <alignment horizontal="right"/>
    </xf>
    <xf numFmtId="1" fontId="8" fillId="0" borderId="41" xfId="2" applyNumberFormat="1" applyFont="1" applyBorder="1" applyAlignment="1">
      <alignment horizontal="right"/>
    </xf>
    <xf numFmtId="1" fontId="8" fillId="0" borderId="42" xfId="2" applyNumberFormat="1" applyFont="1" applyBorder="1" applyAlignment="1">
      <alignment horizontal="right"/>
    </xf>
    <xf numFmtId="1" fontId="8" fillId="0" borderId="155" xfId="2" applyNumberFormat="1" applyFont="1" applyBorder="1" applyAlignment="1">
      <alignment horizontal="right"/>
    </xf>
    <xf numFmtId="1" fontId="8" fillId="0" borderId="0" xfId="2" applyNumberFormat="1" applyFont="1" applyAlignment="1">
      <alignment horizontal="right"/>
    </xf>
    <xf numFmtId="1" fontId="8" fillId="0" borderId="99" xfId="2" applyNumberFormat="1" applyFont="1" applyBorder="1" applyAlignment="1">
      <alignment horizontal="right"/>
    </xf>
    <xf numFmtId="1" fontId="8" fillId="0" borderId="97" xfId="2" applyNumberFormat="1" applyFont="1" applyBorder="1" applyAlignment="1">
      <alignment horizontal="right"/>
    </xf>
    <xf numFmtId="1" fontId="8" fillId="0" borderId="68" xfId="2" applyNumberFormat="1" applyFont="1" applyBorder="1" applyAlignment="1">
      <alignment horizontal="right"/>
    </xf>
    <xf numFmtId="1" fontId="8" fillId="0" borderId="3" xfId="2" applyNumberFormat="1" applyFont="1" applyBorder="1" applyAlignment="1">
      <alignment horizontal="right"/>
    </xf>
    <xf numFmtId="0" fontId="24" fillId="9" borderId="0" xfId="0" applyFont="1" applyFill="1"/>
    <xf numFmtId="0" fontId="1" fillId="0" borderId="0" xfId="0" applyFont="1"/>
    <xf numFmtId="1" fontId="12" fillId="0" borderId="0" xfId="0" applyNumberFormat="1" applyFont="1"/>
    <xf numFmtId="1" fontId="9" fillId="0" borderId="3" xfId="3" applyNumberFormat="1" applyFont="1" applyBorder="1" applyProtection="1">
      <protection hidden="1"/>
    </xf>
    <xf numFmtId="1" fontId="4" fillId="0" borderId="0" xfId="3" quotePrefix="1" applyNumberFormat="1" applyFont="1" applyAlignment="1" applyProtection="1">
      <alignment horizontal="left"/>
      <protection hidden="1"/>
    </xf>
    <xf numFmtId="1" fontId="8" fillId="0" borderId="0" xfId="3" applyNumberFormat="1" applyFont="1" applyProtection="1">
      <protection hidden="1"/>
    </xf>
    <xf numFmtId="1" fontId="8" fillId="0" borderId="21" xfId="3" applyNumberFormat="1" applyFont="1" applyBorder="1" applyAlignment="1" applyProtection="1">
      <alignment horizontal="center" vertical="center" wrapText="1"/>
      <protection hidden="1"/>
    </xf>
    <xf numFmtId="1" fontId="8" fillId="0" borderId="84" xfId="3" applyNumberFormat="1" applyFont="1" applyBorder="1" applyAlignment="1" applyProtection="1">
      <alignment horizontal="center" vertical="center" wrapText="1"/>
      <protection hidden="1"/>
    </xf>
    <xf numFmtId="1" fontId="8" fillId="0" borderId="21" xfId="0" applyNumberFormat="1" applyFont="1" applyBorder="1" applyAlignment="1">
      <alignment horizontal="center" vertical="center"/>
    </xf>
    <xf numFmtId="1" fontId="8" fillId="0" borderId="85" xfId="3" applyNumberFormat="1" applyFont="1" applyBorder="1"/>
    <xf numFmtId="1" fontId="8" fillId="0" borderId="96" xfId="3" applyNumberFormat="1" applyFont="1" applyBorder="1"/>
    <xf numFmtId="1" fontId="8" fillId="0" borderId="95" xfId="3" applyNumberFormat="1" applyFont="1" applyBorder="1"/>
    <xf numFmtId="1" fontId="8" fillId="3" borderId="85" xfId="3" applyNumberFormat="1" applyFont="1" applyFill="1" applyBorder="1" applyProtection="1">
      <protection locked="0"/>
    </xf>
    <xf numFmtId="1" fontId="8" fillId="3" borderId="95" xfId="3" applyNumberFormat="1" applyFont="1" applyFill="1" applyBorder="1" applyProtection="1">
      <protection locked="0"/>
    </xf>
    <xf numFmtId="1" fontId="8" fillId="3" borderId="105" xfId="3" applyNumberFormat="1" applyFont="1" applyFill="1" applyBorder="1" applyProtection="1">
      <protection locked="0"/>
    </xf>
    <xf numFmtId="1" fontId="8" fillId="3" borderId="122" xfId="3" applyNumberFormat="1" applyFont="1" applyFill="1" applyBorder="1" applyProtection="1">
      <protection locked="0"/>
    </xf>
    <xf numFmtId="1" fontId="8" fillId="3" borderId="123" xfId="3" applyNumberFormat="1" applyFont="1" applyFill="1" applyBorder="1" applyProtection="1">
      <protection locked="0"/>
    </xf>
    <xf numFmtId="1" fontId="8" fillId="3" borderId="96" xfId="3" applyNumberFormat="1" applyFont="1" applyFill="1" applyBorder="1" applyProtection="1">
      <protection locked="0"/>
    </xf>
    <xf numFmtId="1" fontId="8" fillId="0" borderId="86" xfId="3" applyNumberFormat="1" applyFont="1" applyBorder="1"/>
    <xf numFmtId="1" fontId="8" fillId="0" borderId="98" xfId="3" applyNumberFormat="1" applyFont="1" applyBorder="1"/>
    <xf numFmtId="1" fontId="8" fillId="0" borderId="108" xfId="3" applyNumberFormat="1" applyFont="1" applyBorder="1"/>
    <xf numFmtId="1" fontId="8" fillId="3" borderId="86" xfId="3" applyNumberFormat="1" applyFont="1" applyFill="1" applyBorder="1" applyProtection="1">
      <protection locked="0"/>
    </xf>
    <xf numFmtId="1" fontId="8" fillId="3" borderId="108" xfId="3" applyNumberFormat="1" applyFont="1" applyFill="1" applyBorder="1" applyProtection="1">
      <protection locked="0"/>
    </xf>
    <xf numFmtId="1" fontId="8" fillId="3" borderId="106" xfId="3" applyNumberFormat="1" applyFont="1" applyFill="1" applyBorder="1" applyProtection="1">
      <protection locked="0"/>
    </xf>
    <xf numFmtId="1" fontId="8" fillId="3" borderId="137" xfId="3" applyNumberFormat="1" applyFont="1" applyFill="1" applyBorder="1" applyProtection="1">
      <protection locked="0"/>
    </xf>
    <xf numFmtId="1" fontId="8" fillId="3" borderId="138" xfId="3" applyNumberFormat="1" applyFont="1" applyFill="1" applyBorder="1" applyProtection="1">
      <protection locked="0"/>
    </xf>
    <xf numFmtId="1" fontId="8" fillId="3" borderId="98" xfId="3" applyNumberFormat="1" applyFont="1" applyFill="1" applyBorder="1" applyProtection="1">
      <protection locked="0"/>
    </xf>
    <xf numFmtId="1" fontId="8" fillId="3" borderId="109" xfId="3" applyNumberFormat="1" applyFont="1" applyFill="1" applyBorder="1" applyProtection="1">
      <protection locked="0"/>
    </xf>
    <xf numFmtId="1" fontId="8" fillId="3" borderId="110" xfId="3" applyNumberFormat="1" applyFont="1" applyFill="1" applyBorder="1" applyProtection="1">
      <protection locked="0"/>
    </xf>
    <xf numFmtId="1" fontId="8" fillId="3" borderId="107" xfId="3" applyNumberFormat="1" applyFont="1" applyFill="1" applyBorder="1" applyProtection="1">
      <protection locked="0"/>
    </xf>
    <xf numFmtId="1" fontId="8" fillId="3" borderId="126" xfId="3" applyNumberFormat="1" applyFont="1" applyFill="1" applyBorder="1" applyProtection="1">
      <protection locked="0"/>
    </xf>
    <xf numFmtId="1" fontId="8" fillId="3" borderId="127" xfId="3" applyNumberFormat="1" applyFont="1" applyFill="1" applyBorder="1" applyProtection="1">
      <protection locked="0"/>
    </xf>
    <xf numFmtId="1" fontId="8" fillId="3" borderId="40" xfId="3" applyNumberFormat="1" applyFont="1" applyFill="1" applyBorder="1" applyProtection="1">
      <protection locked="0"/>
    </xf>
    <xf numFmtId="1" fontId="8" fillId="0" borderId="14" xfId="3" applyNumberFormat="1" applyFont="1" applyBorder="1"/>
    <xf numFmtId="1" fontId="8" fillId="0" borderId="21" xfId="3" applyNumberFormat="1" applyFont="1" applyBorder="1"/>
    <xf numFmtId="1" fontId="8" fillId="0" borderId="84" xfId="3" applyNumberFormat="1" applyFont="1" applyBorder="1"/>
    <xf numFmtId="1" fontId="8" fillId="0" borderId="16" xfId="3" applyNumberFormat="1" applyFont="1" applyBorder="1"/>
    <xf numFmtId="1" fontId="8" fillId="0" borderId="117" xfId="3" applyNumberFormat="1" applyFont="1" applyBorder="1"/>
    <xf numFmtId="1" fontId="8" fillId="0" borderId="103" xfId="3" applyNumberFormat="1" applyFont="1" applyBorder="1"/>
    <xf numFmtId="1" fontId="8" fillId="0" borderId="108" xfId="7" applyNumberFormat="1" applyFont="1" applyFill="1" applyBorder="1" applyProtection="1"/>
    <xf numFmtId="166" fontId="8" fillId="0" borderId="90" xfId="3" applyNumberFormat="1" applyFont="1" applyBorder="1" applyAlignment="1" applyProtection="1">
      <alignment horizontal="left"/>
      <protection hidden="1"/>
    </xf>
    <xf numFmtId="166" fontId="8" fillId="0" borderId="0" xfId="3" applyNumberFormat="1" applyFont="1" applyAlignment="1" applyProtection="1">
      <alignment horizontal="left"/>
      <protection hidden="1"/>
    </xf>
    <xf numFmtId="166" fontId="8" fillId="0" borderId="66" xfId="3" applyNumberFormat="1" applyFont="1" applyBorder="1" applyAlignment="1" applyProtection="1">
      <alignment horizontal="left"/>
      <protection hidden="1"/>
    </xf>
    <xf numFmtId="1" fontId="8" fillId="0" borderId="147" xfId="3" applyNumberFormat="1" applyFont="1" applyBorder="1"/>
    <xf numFmtId="1" fontId="8" fillId="0" borderId="25" xfId="3" applyNumberFormat="1" applyFont="1" applyBorder="1"/>
    <xf numFmtId="1" fontId="8" fillId="0" borderId="144" xfId="7" applyNumberFormat="1" applyFont="1" applyFill="1" applyBorder="1" applyProtection="1"/>
    <xf numFmtId="1" fontId="8" fillId="3" borderId="109" xfId="7" applyNumberFormat="1" applyFont="1" applyFill="1" applyBorder="1">
      <protection locked="0"/>
    </xf>
    <xf numFmtId="1" fontId="8" fillId="3" borderId="110" xfId="7" applyNumberFormat="1" applyFont="1" applyFill="1" applyBorder="1">
      <protection locked="0"/>
    </xf>
    <xf numFmtId="1" fontId="8" fillId="3" borderId="107" xfId="7" applyNumberFormat="1" applyFont="1" applyFill="1" applyBorder="1">
      <protection locked="0"/>
    </xf>
    <xf numFmtId="1" fontId="8" fillId="3" borderId="126" xfId="7" applyNumberFormat="1" applyFont="1" applyFill="1" applyBorder="1">
      <protection locked="0"/>
    </xf>
    <xf numFmtId="1" fontId="8" fillId="3" borderId="127" xfId="7" applyNumberFormat="1" applyFont="1" applyFill="1" applyBorder="1">
      <protection locked="0"/>
    </xf>
    <xf numFmtId="1" fontId="8" fillId="3" borderId="40" xfId="7" applyNumberFormat="1" applyFont="1" applyFill="1" applyBorder="1">
      <protection locked="0"/>
    </xf>
    <xf numFmtId="1" fontId="8" fillId="0" borderId="19" xfId="3" applyNumberFormat="1" applyFont="1" applyBorder="1"/>
    <xf numFmtId="1" fontId="8" fillId="0" borderId="14" xfId="7" applyNumberFormat="1" applyFont="1" applyFill="1" applyBorder="1" applyProtection="1"/>
    <xf numFmtId="1" fontId="8" fillId="0" borderId="19" xfId="7" applyNumberFormat="1" applyFont="1" applyFill="1" applyBorder="1" applyProtection="1"/>
    <xf numFmtId="1" fontId="8" fillId="0" borderId="111" xfId="7" applyNumberFormat="1" applyFont="1" applyFill="1" applyBorder="1" applyProtection="1"/>
    <xf numFmtId="1" fontId="8" fillId="0" borderId="16" xfId="7" applyNumberFormat="1" applyFont="1" applyFill="1" applyBorder="1" applyProtection="1"/>
    <xf numFmtId="1" fontId="8" fillId="0" borderId="117" xfId="7" applyNumberFormat="1" applyFont="1" applyFill="1" applyBorder="1" applyProtection="1"/>
    <xf numFmtId="1" fontId="8" fillId="0" borderId="103" xfId="7" applyNumberFormat="1" applyFont="1" applyFill="1" applyBorder="1" applyProtection="1"/>
    <xf numFmtId="1" fontId="8" fillId="0" borderId="21" xfId="7" applyNumberFormat="1" applyFont="1" applyFill="1" applyBorder="1" applyProtection="1"/>
    <xf numFmtId="1" fontId="8" fillId="0" borderId="84" xfId="7" applyNumberFormat="1" applyFont="1" applyFill="1" applyBorder="1" applyProtection="1"/>
    <xf numFmtId="1" fontId="8" fillId="0" borderId="9" xfId="7" applyNumberFormat="1" applyFont="1" applyFill="1" applyBorder="1" applyProtection="1"/>
    <xf numFmtId="1" fontId="9" fillId="0" borderId="8" xfId="3" applyNumberFormat="1" applyFont="1" applyBorder="1" applyProtection="1">
      <protection hidden="1"/>
    </xf>
    <xf numFmtId="1" fontId="8" fillId="0" borderId="0" xfId="7" applyNumberFormat="1" applyFont="1" applyFill="1" applyBorder="1" applyProtection="1"/>
    <xf numFmtId="1" fontId="8" fillId="0" borderId="15" xfId="3" applyNumberFormat="1" applyFont="1" applyBorder="1" applyAlignment="1" applyProtection="1">
      <alignment horizontal="center" vertical="center" wrapText="1"/>
      <protection hidden="1"/>
    </xf>
    <xf numFmtId="1" fontId="8" fillId="0" borderId="19" xfId="3" applyNumberFormat="1" applyFont="1" applyBorder="1" applyAlignment="1" applyProtection="1">
      <alignment horizontal="center" vertical="center" wrapText="1"/>
      <protection hidden="1"/>
    </xf>
    <xf numFmtId="1" fontId="8" fillId="0" borderId="104" xfId="3" applyNumberFormat="1" applyFont="1" applyBorder="1"/>
    <xf numFmtId="1" fontId="8" fillId="0" borderId="23" xfId="3" applyNumberFormat="1" applyFont="1" applyBorder="1"/>
    <xf numFmtId="1" fontId="8" fillId="3" borderId="85" xfId="7" applyNumberFormat="1" applyFont="1" applyFill="1" applyBorder="1">
      <protection locked="0"/>
    </xf>
    <xf numFmtId="1" fontId="8" fillId="3" borderId="95" xfId="7" applyNumberFormat="1" applyFont="1" applyFill="1" applyBorder="1">
      <protection locked="0"/>
    </xf>
    <xf numFmtId="1" fontId="8" fillId="3" borderId="105" xfId="7" applyNumberFormat="1" applyFont="1" applyFill="1" applyBorder="1">
      <protection locked="0"/>
    </xf>
    <xf numFmtId="1" fontId="8" fillId="3" borderId="122" xfId="7" applyNumberFormat="1" applyFont="1" applyFill="1" applyBorder="1">
      <protection locked="0"/>
    </xf>
    <xf numFmtId="1" fontId="8" fillId="3" borderId="123" xfId="7" applyNumberFormat="1" applyFont="1" applyFill="1" applyBorder="1">
      <protection locked="0"/>
    </xf>
    <xf numFmtId="1" fontId="8" fillId="15" borderId="0" xfId="0" applyNumberFormat="1" applyFont="1" applyFill="1"/>
    <xf numFmtId="1" fontId="8" fillId="0" borderId="130" xfId="3" applyNumberFormat="1" applyFont="1" applyBorder="1"/>
    <xf numFmtId="1" fontId="8" fillId="0" borderId="162" xfId="3" applyNumberFormat="1" applyFont="1" applyBorder="1"/>
    <xf numFmtId="1" fontId="8" fillId="0" borderId="28" xfId="3" applyNumberFormat="1" applyFont="1" applyBorder="1"/>
    <xf numFmtId="1" fontId="8" fillId="3" borderId="86" xfId="7" applyNumberFormat="1" applyFont="1" applyFill="1" applyBorder="1">
      <protection locked="0"/>
    </xf>
    <xf numFmtId="1" fontId="8" fillId="3" borderId="108" xfId="7" applyNumberFormat="1" applyFont="1" applyFill="1" applyBorder="1">
      <protection locked="0"/>
    </xf>
    <xf numFmtId="1" fontId="8" fillId="3" borderId="106" xfId="7" applyNumberFormat="1" applyFont="1" applyFill="1" applyBorder="1">
      <protection locked="0"/>
    </xf>
    <xf numFmtId="1" fontId="8" fillId="3" borderId="137" xfId="7" applyNumberFormat="1" applyFont="1" applyFill="1" applyBorder="1">
      <protection locked="0"/>
    </xf>
    <xf numFmtId="1" fontId="8" fillId="3" borderId="138" xfId="7" applyNumberFormat="1" applyFont="1" applyFill="1" applyBorder="1">
      <protection locked="0"/>
    </xf>
    <xf numFmtId="1" fontId="8" fillId="0" borderId="111" xfId="3" applyNumberFormat="1" applyFont="1" applyBorder="1"/>
    <xf numFmtId="1" fontId="8" fillId="0" borderId="15" xfId="3" applyNumberFormat="1" applyFont="1" applyBorder="1"/>
    <xf numFmtId="1" fontId="8" fillId="0" borderId="15" xfId="3" applyNumberFormat="1" applyFont="1" applyBorder="1" applyAlignment="1" applyProtection="1">
      <alignment horizontal="center" vertical="center"/>
      <protection hidden="1"/>
    </xf>
    <xf numFmtId="1" fontId="8" fillId="0" borderId="84" xfId="3" applyNumberFormat="1" applyFont="1" applyBorder="1" applyAlignment="1" applyProtection="1">
      <alignment horizontal="center" vertical="center"/>
      <protection hidden="1"/>
    </xf>
    <xf numFmtId="1" fontId="8" fillId="0" borderId="21" xfId="6" applyNumberFormat="1" applyFont="1" applyBorder="1" applyAlignment="1">
      <alignment horizontal="center" vertical="center" wrapText="1"/>
    </xf>
    <xf numFmtId="1" fontId="8" fillId="0" borderId="103" xfId="3" applyNumberFormat="1" applyFont="1" applyBorder="1" applyAlignment="1" applyProtection="1">
      <alignment horizontal="center" vertical="center" wrapText="1"/>
      <protection hidden="1"/>
    </xf>
    <xf numFmtId="1" fontId="8" fillId="0" borderId="104" xfId="7" applyNumberFormat="1" applyFont="1" applyFill="1" applyBorder="1" applyProtection="1"/>
    <xf numFmtId="1" fontId="8" fillId="0" borderId="95" xfId="7" applyNumberFormat="1" applyFont="1" applyFill="1" applyBorder="1" applyProtection="1"/>
    <xf numFmtId="1" fontId="8" fillId="3" borderId="96" xfId="7" applyNumberFormat="1" applyFont="1" applyFill="1" applyBorder="1">
      <protection locked="0"/>
    </xf>
    <xf numFmtId="1" fontId="8" fillId="3" borderId="123" xfId="7" quotePrefix="1" applyNumberFormat="1" applyFont="1" applyFill="1" applyBorder="1">
      <protection locked="0"/>
    </xf>
    <xf numFmtId="1" fontId="8" fillId="0" borderId="99" xfId="7" applyNumberFormat="1" applyFont="1" applyFill="1" applyBorder="1" applyProtection="1"/>
    <xf numFmtId="1" fontId="8" fillId="3" borderId="98" xfId="7" applyNumberFormat="1" applyFont="1" applyFill="1" applyBorder="1">
      <protection locked="0"/>
    </xf>
    <xf numFmtId="1" fontId="8" fillId="3" borderId="138" xfId="7" quotePrefix="1" applyNumberFormat="1" applyFont="1" applyFill="1" applyBorder="1">
      <protection locked="0"/>
    </xf>
    <xf numFmtId="1" fontId="8" fillId="0" borderId="87" xfId="3" applyNumberFormat="1" applyFont="1" applyBorder="1"/>
    <xf numFmtId="1" fontId="8" fillId="0" borderId="154" xfId="7" applyNumberFormat="1" applyFont="1" applyFill="1" applyBorder="1" applyProtection="1"/>
    <xf numFmtId="1" fontId="8" fillId="0" borderId="139" xfId="7" applyNumberFormat="1" applyFont="1" applyFill="1" applyBorder="1" applyProtection="1"/>
    <xf numFmtId="1" fontId="8" fillId="3" borderId="127" xfId="7" quotePrefix="1" applyNumberFormat="1" applyFont="1" applyFill="1" applyBorder="1">
      <protection locked="0"/>
    </xf>
    <xf numFmtId="1" fontId="8" fillId="0" borderId="15" xfId="7" applyNumberFormat="1" applyFont="1" applyFill="1" applyBorder="1" applyProtection="1"/>
    <xf numFmtId="1" fontId="12" fillId="0" borderId="0" xfId="7" applyNumberFormat="1" applyFont="1" applyFill="1" applyBorder="1">
      <protection locked="0"/>
    </xf>
    <xf numFmtId="1" fontId="21" fillId="0" borderId="0" xfId="0" applyNumberFormat="1" applyFont="1" applyAlignment="1">
      <alignment vertical="center"/>
    </xf>
    <xf numFmtId="1" fontId="51" fillId="0" borderId="0" xfId="0" applyNumberFormat="1" applyFont="1"/>
    <xf numFmtId="1" fontId="8" fillId="0" borderId="19" xfId="3" applyNumberFormat="1" applyFont="1" applyBorder="1" applyAlignment="1" applyProtection="1">
      <alignment horizontal="center" vertical="center"/>
      <protection hidden="1"/>
    </xf>
    <xf numFmtId="1" fontId="8" fillId="3" borderId="14" xfId="7" applyNumberFormat="1" applyFont="1" applyFill="1" applyBorder="1">
      <protection locked="0"/>
    </xf>
    <xf numFmtId="1" fontId="8" fillId="3" borderId="84" xfId="7" applyNumberFormat="1" applyFont="1" applyFill="1" applyBorder="1">
      <protection locked="0"/>
    </xf>
    <xf numFmtId="1" fontId="8" fillId="6" borderId="0" xfId="0" applyNumberFormat="1" applyFont="1" applyFill="1"/>
    <xf numFmtId="1" fontId="8" fillId="3" borderId="21" xfId="7" applyNumberFormat="1" applyFont="1" applyFill="1" applyBorder="1">
      <protection locked="0"/>
    </xf>
    <xf numFmtId="1" fontId="8" fillId="22" borderId="0" xfId="0" applyNumberFormat="1" applyFont="1" applyFill="1"/>
    <xf numFmtId="1" fontId="8" fillId="0" borderId="21" xfId="3" applyNumberFormat="1" applyFont="1" applyBorder="1" applyAlignment="1" applyProtection="1">
      <alignment horizontal="center" vertical="center"/>
      <protection hidden="1"/>
    </xf>
    <xf numFmtId="1" fontId="8" fillId="0" borderId="148" xfId="3" applyNumberFormat="1" applyFont="1" applyBorder="1"/>
    <xf numFmtId="1" fontId="8" fillId="0" borderId="49" xfId="9" applyNumberFormat="1" applyFont="1" applyFill="1" applyBorder="1" applyProtection="1"/>
    <xf numFmtId="1" fontId="8" fillId="0" borderId="151" xfId="9" applyNumberFormat="1" applyFont="1" applyFill="1" applyBorder="1" applyProtection="1"/>
    <xf numFmtId="1" fontId="8" fillId="0" borderId="98" xfId="9" applyNumberFormat="1" applyFont="1" applyFill="1" applyBorder="1" applyProtection="1"/>
    <xf numFmtId="1" fontId="8" fillId="0" borderId="108" xfId="9" applyNumberFormat="1" applyFont="1" applyFill="1" applyBorder="1" applyProtection="1"/>
    <xf numFmtId="1" fontId="8" fillId="0" borderId="67" xfId="9" applyNumberFormat="1" applyFont="1" applyFill="1" applyBorder="1" applyProtection="1"/>
    <xf numFmtId="1" fontId="8" fillId="0" borderId="119" xfId="9" applyNumberFormat="1" applyFont="1" applyFill="1" applyBorder="1" applyProtection="1"/>
    <xf numFmtId="1" fontId="8" fillId="0" borderId="85" xfId="3" applyNumberFormat="1" applyFont="1" applyBorder="1" applyAlignment="1" applyProtection="1">
      <alignment vertical="center"/>
      <protection hidden="1"/>
    </xf>
    <xf numFmtId="1" fontId="8" fillId="0" borderId="104" xfId="3" applyNumberFormat="1" applyFont="1" applyBorder="1" applyAlignment="1" applyProtection="1">
      <alignment vertical="center"/>
      <protection hidden="1"/>
    </xf>
    <xf numFmtId="1" fontId="8" fillId="0" borderId="23" xfId="3" applyNumberFormat="1" applyFont="1" applyBorder="1" applyAlignment="1" applyProtection="1">
      <alignment vertical="center"/>
      <protection hidden="1"/>
    </xf>
    <xf numFmtId="1" fontId="8" fillId="3" borderId="130" xfId="7" applyNumberFormat="1" applyFont="1" applyFill="1" applyBorder="1">
      <protection locked="0"/>
    </xf>
    <xf numFmtId="1" fontId="8" fillId="3" borderId="132" xfId="7" applyNumberFormat="1" applyFont="1" applyFill="1" applyBorder="1">
      <protection locked="0"/>
    </xf>
    <xf numFmtId="1" fontId="8" fillId="0" borderId="109" xfId="3" applyNumberFormat="1" applyFont="1" applyBorder="1" applyAlignment="1" applyProtection="1">
      <alignment vertical="center"/>
      <protection hidden="1"/>
    </xf>
    <xf numFmtId="1" fontId="8" fillId="0" borderId="41" xfId="3" applyNumberFormat="1" applyFont="1" applyBorder="1" applyAlignment="1" applyProtection="1">
      <alignment vertical="center"/>
      <protection hidden="1"/>
    </xf>
    <xf numFmtId="1" fontId="8" fillId="0" borderId="45" xfId="3" applyNumberFormat="1" applyFont="1" applyBorder="1" applyAlignment="1" applyProtection="1">
      <alignment vertical="center"/>
      <protection hidden="1"/>
    </xf>
    <xf numFmtId="1" fontId="21" fillId="0" borderId="0" xfId="0" applyNumberFormat="1" applyFont="1"/>
    <xf numFmtId="1" fontId="21" fillId="0" borderId="0" xfId="0" applyNumberFormat="1" applyFont="1" applyAlignment="1">
      <alignment horizontal="center"/>
    </xf>
    <xf numFmtId="1" fontId="7" fillId="0" borderId="0" xfId="2" applyNumberFormat="1" applyFont="1" applyAlignment="1" applyProtection="1">
      <alignment horizontal="center" vertical="center"/>
      <protection hidden="1"/>
    </xf>
    <xf numFmtId="1" fontId="20" fillId="0" borderId="0" xfId="2" applyNumberFormat="1" applyFont="1" applyAlignment="1" applyProtection="1">
      <alignment horizontal="center" vertical="center"/>
      <protection hidden="1"/>
    </xf>
    <xf numFmtId="1" fontId="52" fillId="0" borderId="0" xfId="0" applyNumberFormat="1" applyFont="1"/>
    <xf numFmtId="1" fontId="12" fillId="0" borderId="14" xfId="2" applyNumberFormat="1" applyFont="1" applyBorder="1" applyAlignment="1" applyProtection="1">
      <alignment horizontal="center" vertical="center" wrapText="1"/>
      <protection hidden="1"/>
    </xf>
    <xf numFmtId="1" fontId="8" fillId="0" borderId="16" xfId="3" applyNumberFormat="1" applyFont="1" applyBorder="1" applyAlignment="1" applyProtection="1">
      <alignment horizontal="center" vertical="center" wrapText="1"/>
      <protection hidden="1"/>
    </xf>
    <xf numFmtId="1" fontId="8" fillId="0" borderId="17" xfId="0" applyNumberFormat="1" applyFont="1" applyBorder="1" applyAlignment="1">
      <alignment horizontal="center" vertical="center"/>
    </xf>
    <xf numFmtId="1" fontId="8" fillId="0" borderId="20" xfId="0" applyNumberFormat="1" applyFont="1" applyBorder="1" applyAlignment="1">
      <alignment horizontal="center" vertical="center"/>
    </xf>
    <xf numFmtId="1" fontId="12" fillId="0" borderId="21" xfId="2" applyNumberFormat="1" applyFont="1" applyBorder="1" applyAlignment="1">
      <alignment horizontal="right"/>
    </xf>
    <xf numFmtId="1" fontId="8" fillId="0" borderId="21" xfId="2" applyNumberFormat="1" applyFont="1" applyBorder="1" applyAlignment="1">
      <alignment horizontal="right"/>
    </xf>
    <xf numFmtId="1" fontId="8" fillId="0" borderId="16" xfId="2" applyNumberFormat="1" applyFont="1" applyBorder="1" applyAlignment="1">
      <alignment horizontal="right"/>
    </xf>
    <xf numFmtId="1" fontId="8" fillId="13" borderId="16" xfId="2" applyNumberFormat="1" applyFont="1" applyFill="1" applyBorder="1" applyAlignment="1" applyProtection="1">
      <alignment horizontal="right"/>
      <protection locked="0"/>
    </xf>
    <xf numFmtId="1" fontId="8" fillId="13" borderId="21" xfId="2" applyNumberFormat="1" applyFont="1" applyFill="1" applyBorder="1" applyAlignment="1" applyProtection="1">
      <alignment horizontal="right"/>
      <protection locked="0"/>
    </xf>
    <xf numFmtId="1" fontId="8" fillId="13" borderId="83" xfId="2" applyNumberFormat="1" applyFont="1" applyFill="1" applyBorder="1" applyAlignment="1" applyProtection="1">
      <alignment horizontal="right"/>
      <protection locked="0"/>
    </xf>
    <xf numFmtId="1" fontId="8" fillId="13" borderId="103" xfId="2" applyNumberFormat="1" applyFont="1" applyFill="1" applyBorder="1" applyAlignment="1" applyProtection="1">
      <alignment horizontal="right"/>
      <protection locked="0"/>
    </xf>
    <xf numFmtId="1" fontId="18" fillId="23" borderId="20" xfId="0" applyNumberFormat="1" applyFont="1" applyFill="1" applyBorder="1" applyAlignment="1">
      <alignment vertical="center"/>
    </xf>
    <xf numFmtId="1" fontId="8" fillId="0" borderId="73" xfId="10" applyNumberFormat="1" applyFont="1" applyBorder="1" applyAlignment="1" applyProtection="1">
      <alignment vertical="center" wrapText="1"/>
      <protection hidden="1"/>
    </xf>
    <xf numFmtId="3" fontId="12" fillId="0" borderId="130" xfId="2" applyNumberFormat="1" applyFont="1" applyBorder="1"/>
    <xf numFmtId="1" fontId="8" fillId="0" borderId="131" xfId="2" applyNumberFormat="1" applyFont="1" applyBorder="1"/>
    <xf numFmtId="1" fontId="8" fillId="13" borderId="77" xfId="2" applyNumberFormat="1" applyFont="1" applyFill="1" applyBorder="1" applyProtection="1">
      <protection locked="0"/>
    </xf>
    <xf numFmtId="1" fontId="8" fillId="13" borderId="20" xfId="2" applyNumberFormat="1" applyFont="1" applyFill="1" applyBorder="1" applyAlignment="1" applyProtection="1">
      <alignment horizontal="right"/>
      <protection locked="0"/>
    </xf>
    <xf numFmtId="1" fontId="8" fillId="0" borderId="39" xfId="10" applyNumberFormat="1" applyFont="1" applyBorder="1" applyAlignment="1" applyProtection="1">
      <alignment vertical="center" wrapText="1"/>
      <protection hidden="1"/>
    </xf>
    <xf numFmtId="3" fontId="12" fillId="0" borderId="109" xfId="2" applyNumberFormat="1" applyFont="1" applyBorder="1"/>
    <xf numFmtId="1" fontId="8" fillId="0" borderId="107" xfId="2" applyNumberFormat="1" applyFont="1" applyBorder="1"/>
    <xf numFmtId="1" fontId="8" fillId="13" borderId="163" xfId="2" applyNumberFormat="1" applyFont="1" applyFill="1" applyBorder="1" applyProtection="1">
      <protection locked="0"/>
    </xf>
    <xf numFmtId="3" fontId="12" fillId="0" borderId="148" xfId="2" applyNumberFormat="1" applyFont="1" applyBorder="1"/>
    <xf numFmtId="1" fontId="8" fillId="13" borderId="83" xfId="2" applyNumberFormat="1" applyFont="1" applyFill="1" applyBorder="1" applyProtection="1">
      <protection locked="0"/>
    </xf>
    <xf numFmtId="1" fontId="8" fillId="0" borderId="105" xfId="2" applyNumberFormat="1" applyFont="1" applyBorder="1" applyAlignment="1">
      <alignment horizontal="right"/>
    </xf>
    <xf numFmtId="1" fontId="8" fillId="13" borderId="122" xfId="2" applyNumberFormat="1" applyFont="1" applyFill="1" applyBorder="1" applyAlignment="1" applyProtection="1">
      <alignment horizontal="right"/>
      <protection locked="0"/>
    </xf>
    <xf numFmtId="1" fontId="8" fillId="13" borderId="23" xfId="2" applyNumberFormat="1" applyFont="1" applyFill="1" applyBorder="1" applyAlignment="1" applyProtection="1">
      <alignment horizontal="right"/>
      <protection locked="0"/>
    </xf>
    <xf numFmtId="1" fontId="8" fillId="13" borderId="144" xfId="2" applyNumberFormat="1" applyFont="1" applyFill="1" applyBorder="1" applyAlignment="1" applyProtection="1">
      <alignment horizontal="right"/>
      <protection locked="0"/>
    </xf>
    <xf numFmtId="1" fontId="12" fillId="9" borderId="95" xfId="0" applyNumberFormat="1" applyFont="1" applyFill="1" applyBorder="1" applyAlignment="1">
      <alignment horizontal="left" vertical="center" wrapText="1"/>
    </xf>
    <xf numFmtId="1" fontId="12" fillId="0" borderId="85" xfId="0" applyNumberFormat="1" applyFont="1" applyBorder="1" applyAlignment="1">
      <alignment vertical="center" wrapText="1"/>
    </xf>
    <xf numFmtId="1" fontId="8" fillId="0" borderId="104" xfId="2" applyNumberFormat="1" applyFont="1" applyBorder="1" applyAlignment="1">
      <alignment horizontal="right"/>
    </xf>
    <xf numFmtId="1" fontId="8" fillId="4" borderId="85" xfId="2" applyNumberFormat="1" applyFont="1" applyFill="1" applyBorder="1" applyAlignment="1" applyProtection="1">
      <alignment horizontal="right"/>
      <protection locked="0"/>
    </xf>
    <xf numFmtId="1" fontId="8" fillId="4" borderId="95" xfId="2" applyNumberFormat="1" applyFont="1" applyFill="1" applyBorder="1" applyAlignment="1" applyProtection="1">
      <alignment horizontal="right"/>
      <protection locked="0"/>
    </xf>
    <xf numFmtId="1" fontId="12" fillId="9" borderId="110" xfId="0" applyNumberFormat="1" applyFont="1" applyFill="1" applyBorder="1" applyAlignment="1">
      <alignment horizontal="left" vertical="center" wrapText="1"/>
    </xf>
    <xf numFmtId="1" fontId="12" fillId="0" borderId="109" xfId="0" applyNumberFormat="1" applyFont="1" applyBorder="1" applyAlignment="1">
      <alignment vertical="center" wrapText="1"/>
    </xf>
    <xf numFmtId="1" fontId="8" fillId="0" borderId="67" xfId="2" applyNumberFormat="1" applyFont="1" applyBorder="1" applyAlignment="1">
      <alignment horizontal="right"/>
    </xf>
    <xf numFmtId="1" fontId="8" fillId="0" borderId="120" xfId="2" applyNumberFormat="1" applyFont="1" applyBorder="1" applyAlignment="1">
      <alignment horizontal="right"/>
    </xf>
    <xf numFmtId="1" fontId="8" fillId="4" borderId="111" xfId="2" applyNumberFormat="1" applyFont="1" applyFill="1" applyBorder="1" applyAlignment="1" applyProtection="1">
      <alignment horizontal="right"/>
      <protection locked="0"/>
    </xf>
    <xf numFmtId="1" fontId="8" fillId="4" borderId="119" xfId="2" applyNumberFormat="1" applyFont="1" applyFill="1" applyBorder="1" applyAlignment="1" applyProtection="1">
      <alignment horizontal="right"/>
      <protection locked="0"/>
    </xf>
    <xf numFmtId="1" fontId="8" fillId="13" borderId="70" xfId="2" applyNumberFormat="1" applyFont="1" applyFill="1" applyBorder="1" applyAlignment="1" applyProtection="1">
      <alignment horizontal="right"/>
      <protection locked="0"/>
    </xf>
    <xf numFmtId="1" fontId="8" fillId="13" borderId="136" xfId="2" applyNumberFormat="1" applyFont="1" applyFill="1" applyBorder="1" applyAlignment="1" applyProtection="1">
      <alignment horizontal="right"/>
      <protection locked="0"/>
    </xf>
    <xf numFmtId="1" fontId="12" fillId="0" borderId="14" xfId="2" applyNumberFormat="1" applyFont="1" applyBorder="1"/>
    <xf numFmtId="1" fontId="4" fillId="0" borderId="0" xfId="0" applyNumberFormat="1" applyFont="1" applyAlignment="1" applyProtection="1">
      <alignment wrapText="1"/>
      <protection hidden="1"/>
    </xf>
    <xf numFmtId="1" fontId="8" fillId="13" borderId="101" xfId="2" applyNumberFormat="1" applyFont="1" applyFill="1" applyBorder="1" applyProtection="1">
      <protection locked="0"/>
    </xf>
    <xf numFmtId="1" fontId="8" fillId="0" borderId="24" xfId="10" applyNumberFormat="1" applyFont="1" applyBorder="1" applyAlignment="1" applyProtection="1">
      <alignment vertical="center" wrapText="1"/>
      <protection hidden="1"/>
    </xf>
    <xf numFmtId="1" fontId="8" fillId="13" borderId="80" xfId="2" applyNumberFormat="1" applyFont="1" applyFill="1" applyBorder="1" applyProtection="1">
      <protection locked="0"/>
    </xf>
    <xf numFmtId="1" fontId="8" fillId="0" borderId="30" xfId="10" applyNumberFormat="1" applyFont="1" applyBorder="1" applyAlignment="1" applyProtection="1">
      <alignment vertical="center" wrapText="1"/>
      <protection hidden="1"/>
    </xf>
    <xf numFmtId="3" fontId="12" fillId="0" borderId="86" xfId="2" applyNumberFormat="1" applyFont="1" applyBorder="1"/>
    <xf numFmtId="1" fontId="8" fillId="4" borderId="98" xfId="2" applyNumberFormat="1" applyFont="1" applyFill="1" applyBorder="1"/>
    <xf numFmtId="1" fontId="8" fillId="0" borderId="106" xfId="2" applyNumberFormat="1" applyFont="1" applyBorder="1"/>
    <xf numFmtId="1" fontId="8" fillId="4" borderId="138" xfId="2" applyNumberFormat="1" applyFont="1" applyFill="1" applyBorder="1"/>
    <xf numFmtId="1" fontId="8" fillId="4" borderId="80" xfId="2" applyNumberFormat="1" applyFont="1" applyFill="1" applyBorder="1"/>
    <xf numFmtId="1" fontId="8" fillId="4" borderId="137" xfId="2" applyNumberFormat="1" applyFont="1" applyFill="1" applyBorder="1"/>
    <xf numFmtId="3" fontId="12" fillId="0" borderId="87" xfId="2" applyNumberFormat="1" applyFont="1" applyBorder="1"/>
    <xf numFmtId="1" fontId="8" fillId="0" borderId="140" xfId="2" applyNumberFormat="1" applyFont="1" applyBorder="1"/>
    <xf numFmtId="1" fontId="8" fillId="13" borderId="82" xfId="2" applyNumberFormat="1" applyFont="1" applyFill="1" applyBorder="1" applyProtection="1">
      <protection locked="0"/>
    </xf>
    <xf numFmtId="1" fontId="8" fillId="0" borderId="30" xfId="10" applyNumberFormat="1" applyFont="1" applyBorder="1" applyAlignment="1" applyProtection="1">
      <alignment vertical="top" wrapText="1"/>
      <protection hidden="1"/>
    </xf>
    <xf numFmtId="3" fontId="12" fillId="0" borderId="85" xfId="2" applyNumberFormat="1" applyFont="1" applyBorder="1"/>
    <xf numFmtId="1" fontId="8" fillId="0" borderId="105" xfId="2" applyNumberFormat="1" applyFont="1" applyBorder="1"/>
    <xf numFmtId="1" fontId="8" fillId="13" borderId="102" xfId="2" applyNumberFormat="1" applyFont="1" applyFill="1" applyBorder="1" applyProtection="1">
      <protection locked="0"/>
    </xf>
    <xf numFmtId="1" fontId="8" fillId="0" borderId="73" xfId="0" applyNumberFormat="1" applyFont="1" applyBorder="1" applyAlignment="1">
      <alignment vertical="center" wrapText="1"/>
    </xf>
    <xf numFmtId="1" fontId="8" fillId="4" borderId="77" xfId="0" applyNumberFormat="1" applyFont="1" applyFill="1" applyBorder="1"/>
    <xf numFmtId="1" fontId="8" fillId="0" borderId="30" xfId="0" applyNumberFormat="1" applyFont="1" applyBorder="1" applyAlignment="1">
      <alignment vertical="center" wrapText="1"/>
    </xf>
    <xf numFmtId="1" fontId="8" fillId="4" borderId="80" xfId="0" applyNumberFormat="1" applyFont="1" applyFill="1" applyBorder="1"/>
    <xf numFmtId="1" fontId="8" fillId="4" borderId="127" xfId="2" applyNumberFormat="1" applyFont="1" applyFill="1" applyBorder="1"/>
    <xf numFmtId="1" fontId="8" fillId="4" borderId="102" xfId="0" applyNumberFormat="1" applyFont="1" applyFill="1" applyBorder="1"/>
    <xf numFmtId="1" fontId="12" fillId="0" borderId="73" xfId="0" applyNumberFormat="1" applyFont="1" applyBorder="1" applyAlignment="1">
      <alignment vertical="center" wrapText="1"/>
    </xf>
    <xf numFmtId="1" fontId="12" fillId="0" borderId="130" xfId="0" applyNumberFormat="1" applyFont="1" applyBorder="1" applyAlignment="1">
      <alignment wrapText="1"/>
    </xf>
    <xf numFmtId="1" fontId="8" fillId="0" borderId="162" xfId="0" applyNumberFormat="1" applyFont="1" applyBorder="1" applyAlignment="1">
      <alignment wrapText="1"/>
    </xf>
    <xf numFmtId="1" fontId="8" fillId="0" borderId="28" xfId="0" applyNumberFormat="1" applyFont="1" applyBorder="1" applyAlignment="1">
      <alignment wrapText="1"/>
    </xf>
    <xf numFmtId="1" fontId="8" fillId="13" borderId="76" xfId="2" applyNumberFormat="1" applyFont="1" applyFill="1" applyBorder="1" applyAlignment="1" applyProtection="1">
      <alignment horizontal="right"/>
      <protection locked="0"/>
    </xf>
    <xf numFmtId="1" fontId="8" fillId="13" borderId="137" xfId="2" applyNumberFormat="1" applyFont="1" applyFill="1" applyBorder="1" applyAlignment="1" applyProtection="1">
      <alignment horizontal="right"/>
      <protection locked="0"/>
    </xf>
    <xf numFmtId="1" fontId="12" fillId="0" borderId="28" xfId="0" applyNumberFormat="1" applyFont="1" applyBorder="1" applyAlignment="1">
      <alignment vertical="center" wrapText="1"/>
    </xf>
    <xf numFmtId="1" fontId="12" fillId="0" borderId="86" xfId="0" applyNumberFormat="1" applyFont="1" applyBorder="1" applyAlignment="1">
      <alignment wrapText="1"/>
    </xf>
    <xf numFmtId="1" fontId="8" fillId="0" borderId="99" xfId="0" applyNumberFormat="1" applyFont="1" applyBorder="1" applyAlignment="1">
      <alignment wrapText="1"/>
    </xf>
    <xf numFmtId="1" fontId="8" fillId="0" borderId="34" xfId="0" applyNumberFormat="1" applyFont="1" applyBorder="1" applyAlignment="1">
      <alignment wrapText="1"/>
    </xf>
    <xf numFmtId="1" fontId="8" fillId="13" borderId="79" xfId="2" applyNumberFormat="1" applyFont="1" applyFill="1" applyBorder="1" applyAlignment="1" applyProtection="1">
      <alignment horizontal="right"/>
      <protection locked="0"/>
    </xf>
    <xf numFmtId="1" fontId="12" fillId="0" borderId="34" xfId="0" applyNumberFormat="1" applyFont="1" applyBorder="1" applyAlignment="1">
      <alignment vertical="center" wrapText="1"/>
    </xf>
    <xf numFmtId="1" fontId="12" fillId="0" borderId="39" xfId="0" applyNumberFormat="1" applyFont="1" applyBorder="1" applyAlignment="1">
      <alignment vertical="center" wrapText="1"/>
    </xf>
    <xf numFmtId="1" fontId="12" fillId="0" borderId="147" xfId="0" applyNumberFormat="1" applyFont="1" applyBorder="1" applyAlignment="1">
      <alignment wrapText="1"/>
    </xf>
    <xf numFmtId="1" fontId="8" fillId="0" borderId="155" xfId="0" applyNumberFormat="1" applyFont="1" applyBorder="1" applyAlignment="1">
      <alignment wrapText="1"/>
    </xf>
    <xf numFmtId="1" fontId="8" fillId="0" borderId="66" xfId="0" applyNumberFormat="1" applyFont="1" applyBorder="1" applyAlignment="1">
      <alignment wrapText="1"/>
    </xf>
    <xf numFmtId="1" fontId="8" fillId="13" borderId="127" xfId="2" applyNumberFormat="1" applyFont="1" applyFill="1" applyBorder="1" applyAlignment="1" applyProtection="1">
      <alignment horizontal="right"/>
      <protection locked="0"/>
    </xf>
    <xf numFmtId="1" fontId="8" fillId="13" borderId="165" xfId="2" applyNumberFormat="1" applyFont="1" applyFill="1" applyBorder="1" applyAlignment="1" applyProtection="1">
      <alignment horizontal="right"/>
      <protection locked="0"/>
    </xf>
    <xf numFmtId="1" fontId="8" fillId="13" borderId="126" xfId="2" applyNumberFormat="1" applyFont="1" applyFill="1" applyBorder="1" applyAlignment="1" applyProtection="1">
      <alignment horizontal="right"/>
      <protection locked="0"/>
    </xf>
    <xf numFmtId="1" fontId="8" fillId="0" borderId="23" xfId="10" applyNumberFormat="1" applyFont="1" applyBorder="1" applyAlignment="1" applyProtection="1">
      <alignment vertical="center" wrapText="1"/>
      <protection hidden="1"/>
    </xf>
    <xf numFmtId="1" fontId="12" fillId="0" borderId="85" xfId="2" applyNumberFormat="1" applyFont="1" applyBorder="1"/>
    <xf numFmtId="1" fontId="8" fillId="0" borderId="28" xfId="10" applyNumberFormat="1" applyFont="1" applyBorder="1" applyAlignment="1" applyProtection="1">
      <alignment vertical="center" wrapText="1"/>
      <protection hidden="1"/>
    </xf>
    <xf numFmtId="1" fontId="12" fillId="0" borderId="130" xfId="2" applyNumberFormat="1" applyFont="1" applyBorder="1"/>
    <xf numFmtId="1" fontId="8" fillId="0" borderId="12" xfId="10" applyNumberFormat="1" applyFont="1" applyBorder="1" applyAlignment="1" applyProtection="1">
      <alignment vertical="center" wrapText="1"/>
      <protection hidden="1"/>
    </xf>
    <xf numFmtId="1" fontId="12" fillId="0" borderId="111" xfId="2" applyNumberFormat="1" applyFont="1" applyBorder="1"/>
    <xf numFmtId="1" fontId="8" fillId="0" borderId="67" xfId="2" applyNumberFormat="1" applyFont="1" applyBorder="1"/>
    <xf numFmtId="1" fontId="8" fillId="0" borderId="120" xfId="2" applyNumberFormat="1" applyFont="1" applyBorder="1"/>
    <xf numFmtId="1" fontId="8" fillId="13" borderId="70" xfId="2" applyNumberFormat="1" applyFont="1" applyFill="1" applyBorder="1" applyProtection="1">
      <protection locked="0"/>
    </xf>
    <xf numFmtId="1" fontId="8" fillId="13" borderId="136" xfId="2" applyNumberFormat="1" applyFont="1" applyFill="1" applyBorder="1" applyProtection="1">
      <protection locked="0"/>
    </xf>
    <xf numFmtId="3" fontId="8" fillId="0" borderId="98" xfId="2" applyNumberFormat="1" applyFont="1" applyBorder="1"/>
    <xf numFmtId="3" fontId="8" fillId="0" borderId="106" xfId="2" applyNumberFormat="1" applyFont="1" applyBorder="1"/>
    <xf numFmtId="3" fontId="8" fillId="0" borderId="86" xfId="2" applyNumberFormat="1" applyFont="1" applyBorder="1" applyProtection="1">
      <protection locked="0"/>
    </xf>
    <xf numFmtId="3" fontId="8" fillId="0" borderId="106" xfId="2" applyNumberFormat="1" applyFont="1" applyBorder="1" applyProtection="1">
      <protection locked="0"/>
    </xf>
    <xf numFmtId="3" fontId="8" fillId="0" borderId="108" xfId="2" applyNumberFormat="1" applyFont="1" applyBorder="1" applyProtection="1">
      <protection locked="0"/>
    </xf>
    <xf numFmtId="3" fontId="8" fillId="0" borderId="98" xfId="2" applyNumberFormat="1" applyFont="1" applyBorder="1" applyProtection="1">
      <protection locked="0"/>
    </xf>
    <xf numFmtId="3" fontId="8" fillId="0" borderId="137" xfId="2" applyNumberFormat="1" applyFont="1" applyBorder="1" applyProtection="1">
      <protection locked="0"/>
    </xf>
    <xf numFmtId="3" fontId="8" fillId="0" borderId="138" xfId="2" applyNumberFormat="1" applyFont="1" applyBorder="1" applyProtection="1">
      <protection locked="0"/>
    </xf>
    <xf numFmtId="1" fontId="8" fillId="0" borderId="20" xfId="2" applyNumberFormat="1" applyFont="1" applyBorder="1" applyAlignment="1" applyProtection="1">
      <alignment horizontal="right"/>
      <protection locked="0"/>
    </xf>
    <xf numFmtId="1" fontId="8" fillId="0" borderId="31" xfId="2" applyNumberFormat="1" applyFont="1" applyBorder="1" applyAlignment="1">
      <alignment horizontal="right"/>
    </xf>
    <xf numFmtId="1" fontId="8" fillId="0" borderId="140" xfId="2" applyNumberFormat="1" applyFont="1" applyBorder="1" applyAlignment="1">
      <alignment horizontal="right"/>
    </xf>
    <xf numFmtId="1" fontId="8" fillId="13" borderId="141" xfId="2" applyNumberFormat="1" applyFont="1" applyFill="1" applyBorder="1" applyAlignment="1" applyProtection="1">
      <alignment horizontal="right"/>
      <protection locked="0"/>
    </xf>
    <xf numFmtId="1" fontId="12" fillId="0" borderId="109" xfId="2" applyNumberFormat="1" applyFont="1" applyBorder="1"/>
    <xf numFmtId="1" fontId="8" fillId="13" borderId="102" xfId="0" applyNumberFormat="1" applyFont="1" applyFill="1" applyBorder="1" applyProtection="1">
      <protection locked="0"/>
    </xf>
    <xf numFmtId="1" fontId="22" fillId="0" borderId="3" xfId="2" applyNumberFormat="1" applyFont="1" applyBorder="1" applyProtection="1">
      <protection hidden="1"/>
    </xf>
    <xf numFmtId="1" fontId="34" fillId="0" borderId="0" xfId="0" applyNumberFormat="1" applyFont="1"/>
    <xf numFmtId="1" fontId="8" fillId="0" borderId="20" xfId="11" applyNumberFormat="1" applyFont="1" applyBorder="1" applyAlignment="1" applyProtection="1">
      <alignment horizontal="center" vertical="center" wrapText="1"/>
      <protection hidden="1"/>
    </xf>
    <xf numFmtId="1" fontId="8" fillId="0" borderId="20" xfId="11" applyNumberFormat="1" applyFont="1" applyBorder="1" applyAlignment="1" applyProtection="1">
      <alignment horizontal="left" vertical="center" wrapText="1"/>
      <protection hidden="1"/>
    </xf>
    <xf numFmtId="3" fontId="12" fillId="0" borderId="14" xfId="11" applyNumberFormat="1" applyFont="1" applyBorder="1" applyAlignment="1" applyProtection="1">
      <alignment horizontal="left" wrapText="1"/>
      <protection hidden="1"/>
    </xf>
    <xf numFmtId="1" fontId="8" fillId="0" borderId="15" xfId="12" applyNumberFormat="1" applyFont="1" applyFill="1" applyBorder="1" applyAlignment="1" applyProtection="1">
      <alignment horizontal="right"/>
    </xf>
    <xf numFmtId="1" fontId="8" fillId="0" borderId="84" xfId="12" applyNumberFormat="1" applyFont="1" applyFill="1" applyBorder="1" applyAlignment="1" applyProtection="1">
      <alignment horizontal="right"/>
    </xf>
    <xf numFmtId="1" fontId="8" fillId="13" borderId="14" xfId="12" applyNumberFormat="1" applyFont="1" applyFill="1" applyBorder="1" applyAlignment="1" applyProtection="1">
      <alignment horizontal="left"/>
      <protection locked="0"/>
    </xf>
    <xf numFmtId="1" fontId="8" fillId="13" borderId="21" xfId="12" applyNumberFormat="1" applyFont="1" applyFill="1" applyBorder="1" applyAlignment="1" applyProtection="1">
      <alignment horizontal="left"/>
      <protection locked="0"/>
    </xf>
    <xf numFmtId="1" fontId="8" fillId="13" borderId="20" xfId="12" applyNumberFormat="1" applyFont="1" applyFill="1" applyBorder="1" applyAlignment="1" applyProtection="1">
      <alignment horizontal="left"/>
      <protection locked="0"/>
    </xf>
    <xf numFmtId="1" fontId="22" fillId="0" borderId="0" xfId="0" applyNumberFormat="1" applyFont="1"/>
    <xf numFmtId="1" fontId="8" fillId="0" borderId="0" xfId="12" applyNumberFormat="1" applyFont="1" applyFill="1" applyBorder="1" applyAlignment="1" applyProtection="1">
      <alignment horizontal="left"/>
      <protection locked="0"/>
    </xf>
    <xf numFmtId="1" fontId="8" fillId="9" borderId="0" xfId="12" applyNumberFormat="1" applyFont="1" applyFill="1" applyBorder="1" applyAlignment="1" applyProtection="1">
      <alignment horizontal="left"/>
      <protection locked="0"/>
    </xf>
    <xf numFmtId="1" fontId="19" fillId="9" borderId="0" xfId="0" applyNumberFormat="1" applyFont="1" applyFill="1" applyProtection="1">
      <protection hidden="1"/>
    </xf>
    <xf numFmtId="1" fontId="12" fillId="0" borderId="21" xfId="2" applyNumberFormat="1" applyFont="1" applyBorder="1" applyAlignment="1" applyProtection="1">
      <alignment horizontal="center" vertical="center" wrapText="1"/>
      <protection hidden="1"/>
    </xf>
    <xf numFmtId="1" fontId="51" fillId="0" borderId="20" xfId="0" applyNumberFormat="1" applyFont="1" applyBorder="1"/>
    <xf numFmtId="1" fontId="12" fillId="0" borderId="20" xfId="0" applyNumberFormat="1" applyFont="1" applyBorder="1" applyAlignment="1">
      <alignment horizontal="right" vertical="center"/>
    </xf>
    <xf numFmtId="1" fontId="8" fillId="0" borderId="14" xfId="12" applyNumberFormat="1" applyFont="1" applyFill="1" applyBorder="1" applyAlignment="1" applyProtection="1">
      <alignment horizontal="left"/>
      <protection locked="0"/>
    </xf>
    <xf numFmtId="1" fontId="8" fillId="0" borderId="21" xfId="12" applyNumberFormat="1" applyFont="1" applyFill="1" applyBorder="1" applyAlignment="1" applyProtection="1">
      <alignment horizontal="left"/>
      <protection locked="0"/>
    </xf>
    <xf numFmtId="1" fontId="8" fillId="0" borderId="84" xfId="12" applyNumberFormat="1" applyFont="1" applyFill="1" applyBorder="1" applyAlignment="1" applyProtection="1">
      <alignment horizontal="left"/>
      <protection locked="0"/>
    </xf>
    <xf numFmtId="1" fontId="12" fillId="0" borderId="148" xfId="2" applyNumberFormat="1" applyFont="1" applyBorder="1" applyAlignment="1" applyProtection="1">
      <alignment horizontal="center" vertical="center" wrapText="1"/>
      <protection hidden="1"/>
    </xf>
    <xf numFmtId="1" fontId="8" fillId="0" borderId="49" xfId="0" applyNumberFormat="1" applyFont="1" applyBorder="1" applyAlignment="1">
      <alignment horizontal="center" vertical="center"/>
    </xf>
    <xf numFmtId="1" fontId="8" fillId="0" borderId="151" xfId="0" applyNumberFormat="1" applyFont="1" applyBorder="1" applyAlignment="1">
      <alignment horizontal="center" vertical="center"/>
    </xf>
    <xf numFmtId="1" fontId="8" fillId="0" borderId="148" xfId="0" applyNumberFormat="1" applyFont="1" applyBorder="1" applyAlignment="1">
      <alignment horizontal="center" vertical="center"/>
    </xf>
    <xf numFmtId="1" fontId="8" fillId="0" borderId="148" xfId="6" applyNumberFormat="1" applyFont="1" applyBorder="1" applyAlignment="1">
      <alignment horizontal="center" vertical="center" wrapText="1"/>
    </xf>
    <xf numFmtId="1" fontId="8" fillId="0" borderId="151" xfId="6" applyNumberFormat="1" applyFont="1" applyBorder="1" applyAlignment="1">
      <alignment horizontal="center" vertical="center" wrapText="1"/>
    </xf>
    <xf numFmtId="1" fontId="8" fillId="0" borderId="50" xfId="3" applyNumberFormat="1" applyFont="1" applyBorder="1" applyAlignment="1" applyProtection="1">
      <alignment horizontal="center" vertical="center" wrapText="1"/>
      <protection hidden="1"/>
    </xf>
    <xf numFmtId="1" fontId="12" fillId="0" borderId="166" xfId="0" applyNumberFormat="1" applyFont="1" applyBorder="1" applyAlignment="1">
      <alignment horizontal="center" vertical="center"/>
    </xf>
    <xf numFmtId="1" fontId="12" fillId="0" borderId="51" xfId="0" applyNumberFormat="1" applyFont="1" applyBorder="1" applyAlignment="1">
      <alignment horizontal="center" vertical="center"/>
    </xf>
    <xf numFmtId="1" fontId="12" fillId="0" borderId="49" xfId="0" applyNumberFormat="1" applyFont="1" applyBorder="1" applyAlignment="1">
      <alignment horizontal="center" vertical="center"/>
    </xf>
    <xf numFmtId="1" fontId="12" fillId="0" borderId="6" xfId="0" applyNumberFormat="1" applyFont="1" applyBorder="1" applyAlignment="1">
      <alignment horizontal="center" vertical="center"/>
    </xf>
    <xf numFmtId="1" fontId="12" fillId="0" borderId="14" xfId="2" applyNumberFormat="1" applyFont="1" applyBorder="1" applyAlignment="1">
      <alignment horizontal="right"/>
    </xf>
    <xf numFmtId="1" fontId="12" fillId="24" borderId="111" xfId="2" applyNumberFormat="1" applyFont="1" applyFill="1" applyBorder="1"/>
    <xf numFmtId="1" fontId="8" fillId="24" borderId="3" xfId="2" applyNumberFormat="1" applyFont="1" applyFill="1" applyBorder="1"/>
    <xf numFmtId="1" fontId="8" fillId="13" borderId="105" xfId="2" applyNumberFormat="1" applyFont="1" applyFill="1" applyBorder="1" applyProtection="1">
      <protection locked="0"/>
    </xf>
    <xf numFmtId="1" fontId="8" fillId="13" borderId="106" xfId="2" applyNumberFormat="1" applyFont="1" applyFill="1" applyBorder="1" applyProtection="1">
      <protection locked="0"/>
    </xf>
    <xf numFmtId="3" fontId="12" fillId="0" borderId="14" xfId="2" applyNumberFormat="1" applyFont="1" applyBorder="1"/>
    <xf numFmtId="1" fontId="8" fillId="0" borderId="49" xfId="2" applyNumberFormat="1" applyFont="1" applyBorder="1"/>
    <xf numFmtId="1" fontId="8" fillId="0" borderId="50" xfId="2" applyNumberFormat="1" applyFont="1" applyBorder="1"/>
    <xf numFmtId="1" fontId="12" fillId="0" borderId="95" xfId="0" applyNumberFormat="1" applyFont="1" applyBorder="1" applyAlignment="1">
      <alignment horizontal="left" vertical="center" wrapText="1"/>
    </xf>
    <xf numFmtId="1" fontId="12" fillId="0" borderId="110" xfId="0" applyNumberFormat="1" applyFont="1" applyBorder="1" applyAlignment="1">
      <alignment horizontal="left" vertical="center" wrapText="1"/>
    </xf>
    <xf numFmtId="1" fontId="8" fillId="13" borderId="16" xfId="2" applyNumberFormat="1" applyFont="1" applyFill="1" applyBorder="1" applyProtection="1">
      <protection locked="0"/>
    </xf>
    <xf numFmtId="1" fontId="8" fillId="4" borderId="106" xfId="2" applyNumberFormat="1" applyFont="1" applyFill="1" applyBorder="1"/>
    <xf numFmtId="1" fontId="8" fillId="0" borderId="73" xfId="10" applyNumberFormat="1" applyFont="1" applyBorder="1" applyAlignment="1" applyProtection="1">
      <alignment wrapText="1"/>
      <protection hidden="1"/>
    </xf>
    <xf numFmtId="1" fontId="8" fillId="13" borderId="162" xfId="2" applyNumberFormat="1" applyFont="1" applyFill="1" applyBorder="1" applyProtection="1">
      <protection locked="0"/>
    </xf>
    <xf numFmtId="1" fontId="8" fillId="24" borderId="77" xfId="0" applyNumberFormat="1" applyFont="1" applyFill="1" applyBorder="1"/>
    <xf numFmtId="1" fontId="8" fillId="24" borderId="167" xfId="0" applyNumberFormat="1" applyFont="1" applyFill="1" applyBorder="1"/>
    <xf numFmtId="1" fontId="8" fillId="4" borderId="79" xfId="0" applyNumberFormat="1" applyFont="1" applyFill="1" applyBorder="1"/>
    <xf numFmtId="1" fontId="8" fillId="4" borderId="130" xfId="2" applyNumberFormat="1" applyFont="1" applyFill="1" applyBorder="1"/>
    <xf numFmtId="1" fontId="8" fillId="4" borderId="132" xfId="2" applyNumberFormat="1" applyFont="1" applyFill="1" applyBorder="1"/>
    <xf numFmtId="1" fontId="8" fillId="4" borderId="87" xfId="2" applyNumberFormat="1" applyFont="1" applyFill="1" applyBorder="1"/>
    <xf numFmtId="1" fontId="8" fillId="4" borderId="139" xfId="2" applyNumberFormat="1" applyFont="1" applyFill="1" applyBorder="1"/>
    <xf numFmtId="1" fontId="8" fillId="4" borderId="140" xfId="2" applyNumberFormat="1" applyFont="1" applyFill="1" applyBorder="1"/>
    <xf numFmtId="1" fontId="8" fillId="24" borderId="82" xfId="0" applyNumberFormat="1" applyFont="1" applyFill="1" applyBorder="1"/>
    <xf numFmtId="1" fontId="8" fillId="4" borderId="81" xfId="0" applyNumberFormat="1" applyFont="1" applyFill="1" applyBorder="1"/>
    <xf numFmtId="1" fontId="8" fillId="13" borderId="168" xfId="2" applyNumberFormat="1" applyFont="1" applyFill="1" applyBorder="1" applyProtection="1">
      <protection locked="0"/>
    </xf>
    <xf numFmtId="1" fontId="8" fillId="13" borderId="169" xfId="2" applyNumberFormat="1" applyFont="1" applyFill="1" applyBorder="1" applyProtection="1">
      <protection locked="0"/>
    </xf>
    <xf numFmtId="1" fontId="8" fillId="13" borderId="170" xfId="2" applyNumberFormat="1" applyFont="1" applyFill="1" applyBorder="1" applyProtection="1">
      <protection locked="0"/>
    </xf>
    <xf numFmtId="1" fontId="8" fillId="0" borderId="92" xfId="0" applyNumberFormat="1" applyFont="1" applyBorder="1" applyAlignment="1">
      <alignment horizontal="left" vertical="center" wrapText="1"/>
    </xf>
    <xf numFmtId="1" fontId="8" fillId="0" borderId="34" xfId="0" applyNumberFormat="1" applyFont="1" applyBorder="1" applyAlignment="1">
      <alignment horizontal="left" vertical="center" wrapText="1"/>
    </xf>
    <xf numFmtId="1" fontId="22" fillId="0" borderId="0" xfId="2" applyNumberFormat="1" applyFont="1" applyProtection="1">
      <protection hidden="1"/>
    </xf>
    <xf numFmtId="3" fontId="12" fillId="0" borderId="14" xfId="11" applyNumberFormat="1" applyFont="1" applyBorder="1" applyAlignment="1" applyProtection="1">
      <alignment wrapText="1"/>
      <protection hidden="1"/>
    </xf>
    <xf numFmtId="1" fontId="8" fillId="0" borderId="15" xfId="12" applyNumberFormat="1" applyFont="1" applyFill="1" applyBorder="1" applyAlignment="1" applyProtection="1"/>
    <xf numFmtId="1" fontId="8" fillId="0" borderId="84" xfId="12" applyNumberFormat="1" applyFont="1" applyFill="1" applyBorder="1" applyAlignment="1" applyProtection="1"/>
    <xf numFmtId="1" fontId="8" fillId="13" borderId="14" xfId="12" applyNumberFormat="1" applyFont="1" applyFill="1" applyBorder="1" applyAlignment="1" applyProtection="1">
      <protection locked="0"/>
    </xf>
    <xf numFmtId="1" fontId="8" fillId="13" borderId="21" xfId="12" applyNumberFormat="1" applyFont="1" applyFill="1" applyBorder="1" applyAlignment="1" applyProtection="1">
      <protection locked="0"/>
    </xf>
    <xf numFmtId="1" fontId="8" fillId="13" borderId="84" xfId="12" applyNumberFormat="1" applyFont="1" applyFill="1" applyBorder="1" applyAlignment="1" applyProtection="1">
      <protection locked="0"/>
    </xf>
    <xf numFmtId="1" fontId="8" fillId="13" borderId="19" xfId="12" applyNumberFormat="1" applyFont="1" applyFill="1" applyBorder="1" applyAlignment="1" applyProtection="1">
      <protection locked="0"/>
    </xf>
    <xf numFmtId="1" fontId="8" fillId="4" borderId="19" xfId="2" applyNumberFormat="1" applyFont="1" applyFill="1" applyBorder="1"/>
    <xf numFmtId="1" fontId="8" fillId="13" borderId="45" xfId="2" applyNumberFormat="1" applyFont="1" applyFill="1" applyBorder="1" applyAlignment="1" applyProtection="1">
      <alignment horizontal="right"/>
      <protection locked="0"/>
    </xf>
    <xf numFmtId="1" fontId="8" fillId="13" borderId="28" xfId="2" applyNumberFormat="1" applyFont="1" applyFill="1" applyBorder="1" applyAlignment="1" applyProtection="1">
      <alignment horizontal="right"/>
      <protection locked="0"/>
    </xf>
    <xf numFmtId="1" fontId="52" fillId="9" borderId="0" xfId="0" applyNumberFormat="1" applyFont="1" applyFill="1"/>
    <xf numFmtId="1" fontId="8" fillId="9" borderId="0" xfId="2" applyNumberFormat="1" applyFont="1" applyFill="1" applyProtection="1">
      <protection hidden="1"/>
    </xf>
    <xf numFmtId="1" fontId="4" fillId="9" borderId="0" xfId="0" applyNumberFormat="1" applyFont="1" applyFill="1" applyAlignment="1" applyProtection="1">
      <alignment wrapText="1"/>
      <protection hidden="1"/>
    </xf>
    <xf numFmtId="1" fontId="14" fillId="0" borderId="0" xfId="0" applyNumberFormat="1" applyFont="1" applyProtection="1">
      <protection hidden="1"/>
    </xf>
    <xf numFmtId="1" fontId="8" fillId="2" borderId="0" xfId="0" applyNumberFormat="1" applyFont="1" applyFill="1" applyProtection="1">
      <protection hidden="1"/>
    </xf>
    <xf numFmtId="1" fontId="9" fillId="0" borderId="3" xfId="0" applyNumberFormat="1" applyFont="1" applyBorder="1"/>
    <xf numFmtId="1" fontId="4" fillId="0" borderId="0" xfId="0" applyNumberFormat="1" applyFont="1" applyAlignment="1">
      <alignment horizontal="left" vertical="center"/>
    </xf>
    <xf numFmtId="1" fontId="8" fillId="9" borderId="14" xfId="0" applyNumberFormat="1" applyFont="1" applyFill="1" applyBorder="1" applyAlignment="1">
      <alignment horizontal="center" vertical="center"/>
    </xf>
    <xf numFmtId="1" fontId="8" fillId="9" borderId="15" xfId="0" applyNumberFormat="1" applyFont="1" applyFill="1" applyBorder="1" applyAlignment="1">
      <alignment horizontal="center" vertical="center"/>
    </xf>
    <xf numFmtId="1" fontId="8" fillId="9" borderId="84" xfId="0" applyNumberFormat="1" applyFont="1" applyFill="1" applyBorder="1" applyAlignment="1">
      <alignment horizontal="center" vertical="center"/>
    </xf>
    <xf numFmtId="1" fontId="8" fillId="9" borderId="73" xfId="0" applyNumberFormat="1" applyFont="1" applyFill="1" applyBorder="1" applyAlignment="1">
      <alignment vertical="center" wrapText="1"/>
    </xf>
    <xf numFmtId="1" fontId="8" fillId="9" borderId="73" xfId="0" applyNumberFormat="1" applyFont="1" applyFill="1" applyBorder="1" applyAlignment="1">
      <alignment wrapText="1"/>
    </xf>
    <xf numFmtId="1" fontId="8" fillId="13" borderId="96" xfId="0" applyNumberFormat="1" applyFont="1" applyFill="1" applyBorder="1" applyProtection="1">
      <protection locked="0"/>
    </xf>
    <xf numFmtId="1" fontId="8" fillId="13" borderId="104" xfId="0" applyNumberFormat="1" applyFont="1" applyFill="1" applyBorder="1" applyProtection="1">
      <protection locked="0"/>
    </xf>
    <xf numFmtId="1" fontId="8" fillId="9" borderId="30" xfId="0" applyNumberFormat="1" applyFont="1" applyFill="1" applyBorder="1" applyAlignment="1">
      <alignment vertical="center" wrapText="1"/>
    </xf>
    <xf numFmtId="1" fontId="8" fillId="9" borderId="30" xfId="0" applyNumberFormat="1" applyFont="1" applyFill="1" applyBorder="1" applyAlignment="1">
      <alignment wrapText="1"/>
    </xf>
    <xf numFmtId="1" fontId="8" fillId="13" borderId="98" xfId="0" applyNumberFormat="1" applyFont="1" applyFill="1" applyBorder="1" applyProtection="1">
      <protection locked="0"/>
    </xf>
    <xf numFmtId="1" fontId="8" fillId="13" borderId="99" xfId="0" applyNumberFormat="1" applyFont="1" applyFill="1" applyBorder="1" applyProtection="1">
      <protection locked="0"/>
    </xf>
    <xf numFmtId="1" fontId="8" fillId="9" borderId="34" xfId="0" applyNumberFormat="1" applyFont="1" applyFill="1" applyBorder="1" applyAlignment="1">
      <alignment vertical="center" wrapText="1"/>
    </xf>
    <xf numFmtId="1" fontId="8" fillId="9" borderId="13" xfId="0" applyNumberFormat="1" applyFont="1" applyFill="1" applyBorder="1" applyAlignment="1">
      <alignment vertical="center" wrapText="1"/>
    </xf>
    <xf numFmtId="1" fontId="8" fillId="9" borderId="13" xfId="0" applyNumberFormat="1" applyFont="1" applyFill="1" applyBorder="1" applyAlignment="1">
      <alignment wrapText="1"/>
    </xf>
    <xf numFmtId="1" fontId="8" fillId="13" borderId="41" xfId="0" applyNumberFormat="1" applyFont="1" applyFill="1" applyBorder="1" applyProtection="1">
      <protection locked="0"/>
    </xf>
    <xf numFmtId="1" fontId="8" fillId="9" borderId="0" xfId="0" applyNumberFormat="1" applyFont="1" applyFill="1" applyAlignment="1">
      <alignment wrapText="1"/>
    </xf>
    <xf numFmtId="1" fontId="8" fillId="9" borderId="0" xfId="0" applyNumberFormat="1" applyFont="1" applyFill="1" applyProtection="1">
      <protection locked="0"/>
    </xf>
    <xf numFmtId="1" fontId="9" fillId="9" borderId="3" xfId="0" applyNumberFormat="1" applyFont="1" applyFill="1" applyBorder="1"/>
    <xf numFmtId="1" fontId="8" fillId="0" borderId="73" xfId="0" applyNumberFormat="1" applyFont="1" applyBorder="1" applyAlignment="1">
      <alignment wrapText="1"/>
    </xf>
    <xf numFmtId="1" fontId="8" fillId="3" borderId="95" xfId="0" applyNumberFormat="1" applyFont="1" applyFill="1" applyBorder="1" applyProtection="1">
      <protection locked="0"/>
    </xf>
    <xf numFmtId="1" fontId="8" fillId="0" borderId="30" xfId="0" applyNumberFormat="1" applyFont="1" applyBorder="1" applyAlignment="1">
      <alignment wrapText="1"/>
    </xf>
    <xf numFmtId="1" fontId="8" fillId="3" borderId="34" xfId="0" applyNumberFormat="1" applyFont="1" applyFill="1" applyBorder="1" applyProtection="1">
      <protection locked="0"/>
    </xf>
    <xf numFmtId="1" fontId="8" fillId="3" borderId="40" xfId="0" applyNumberFormat="1" applyFont="1" applyFill="1" applyBorder="1" applyProtection="1">
      <protection locked="0"/>
    </xf>
    <xf numFmtId="1" fontId="8" fillId="3" borderId="45" xfId="0" applyNumberFormat="1" applyFont="1" applyFill="1" applyBorder="1" applyProtection="1">
      <protection locked="0"/>
    </xf>
    <xf numFmtId="1" fontId="7" fillId="0" borderId="0" xfId="0" applyNumberFormat="1" applyFont="1"/>
    <xf numFmtId="0" fontId="12" fillId="0" borderId="20"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21" xfId="0" applyFont="1" applyBorder="1" applyAlignment="1">
      <alignment horizontal="center" vertical="center"/>
    </xf>
    <xf numFmtId="0" fontId="12" fillId="0" borderId="19" xfId="0" applyFont="1" applyBorder="1" applyAlignment="1">
      <alignment horizontal="center" vertical="center"/>
    </xf>
    <xf numFmtId="0" fontId="12" fillId="0" borderId="13" xfId="0" applyFont="1" applyBorder="1" applyAlignment="1">
      <alignment horizontal="right" wrapText="1"/>
    </xf>
    <xf numFmtId="0" fontId="12" fillId="25" borderId="67" xfId="0" applyFont="1" applyFill="1" applyBorder="1" applyAlignment="1" applyProtection="1">
      <alignment horizontal="right"/>
      <protection locked="0"/>
    </xf>
    <xf numFmtId="0" fontId="12" fillId="25" borderId="68" xfId="0" applyFont="1" applyFill="1" applyBorder="1" applyAlignment="1" applyProtection="1">
      <alignment horizontal="right"/>
      <protection locked="0"/>
    </xf>
    <xf numFmtId="0" fontId="12" fillId="25" borderId="12" xfId="0" applyFont="1" applyFill="1" applyBorder="1" applyAlignment="1" applyProtection="1">
      <alignment horizontal="right"/>
      <protection locked="0"/>
    </xf>
    <xf numFmtId="0" fontId="12" fillId="0" borderId="30" xfId="0" applyFont="1" applyBorder="1" applyAlignment="1">
      <alignment horizontal="right" wrapText="1"/>
    </xf>
    <xf numFmtId="0" fontId="12" fillId="25" borderId="98" xfId="0" applyFont="1" applyFill="1" applyBorder="1" applyAlignment="1" applyProtection="1">
      <alignment horizontal="right"/>
      <protection locked="0"/>
    </xf>
    <xf numFmtId="0" fontId="12" fillId="25" borderId="99" xfId="0" applyFont="1" applyFill="1" applyBorder="1" applyAlignment="1" applyProtection="1">
      <alignment horizontal="right"/>
      <protection locked="0"/>
    </xf>
    <xf numFmtId="0" fontId="12" fillId="25" borderId="34" xfId="0" applyFont="1" applyFill="1" applyBorder="1" applyAlignment="1" applyProtection="1">
      <alignment horizontal="right"/>
      <protection locked="0"/>
    </xf>
    <xf numFmtId="0" fontId="12" fillId="0" borderId="73" xfId="0" applyFont="1" applyBorder="1" applyAlignment="1">
      <alignment horizontal="right" wrapText="1"/>
    </xf>
    <xf numFmtId="0" fontId="12" fillId="25" borderId="96" xfId="0" applyFont="1" applyFill="1" applyBorder="1" applyAlignment="1" applyProtection="1">
      <alignment horizontal="right"/>
      <protection locked="0"/>
    </xf>
    <xf numFmtId="0" fontId="12" fillId="25" borderId="104" xfId="0" applyFont="1" applyFill="1" applyBorder="1" applyAlignment="1" applyProtection="1">
      <alignment horizontal="right"/>
      <protection locked="0"/>
    </xf>
    <xf numFmtId="0" fontId="12" fillId="25" borderId="95" xfId="0" applyFont="1" applyFill="1" applyBorder="1" applyAlignment="1" applyProtection="1">
      <alignment horizontal="right"/>
      <protection locked="0"/>
    </xf>
    <xf numFmtId="0" fontId="12" fillId="25" borderId="108" xfId="0" applyFont="1" applyFill="1" applyBorder="1" applyAlignment="1" applyProtection="1">
      <alignment horizontal="right"/>
      <protection locked="0"/>
    </xf>
    <xf numFmtId="0" fontId="12" fillId="25" borderId="119" xfId="0" applyFont="1" applyFill="1" applyBorder="1" applyAlignment="1" applyProtection="1">
      <alignment horizontal="right"/>
      <protection locked="0"/>
    </xf>
    <xf numFmtId="1" fontId="8" fillId="24" borderId="20" xfId="0" applyNumberFormat="1" applyFont="1" applyFill="1" applyBorder="1"/>
    <xf numFmtId="1" fontId="8" fillId="6" borderId="20" xfId="0" applyNumberFormat="1" applyFont="1" applyFill="1" applyBorder="1"/>
    <xf numFmtId="1" fontId="7" fillId="9" borderId="0" xfId="2" applyNumberFormat="1" applyFont="1" applyFill="1" applyAlignment="1">
      <alignment vertical="center"/>
    </xf>
    <xf numFmtId="1" fontId="8" fillId="0" borderId="20" xfId="2" applyNumberFormat="1" applyFont="1" applyBorder="1" applyAlignment="1" applyProtection="1">
      <alignment horizontal="center" vertical="center" wrapText="1"/>
      <protection hidden="1"/>
    </xf>
    <xf numFmtId="1" fontId="8" fillId="0" borderId="14" xfId="2" applyNumberFormat="1" applyFont="1" applyBorder="1" applyAlignment="1" applyProtection="1">
      <alignment horizontal="center" vertical="center" wrapText="1"/>
      <protection hidden="1"/>
    </xf>
    <xf numFmtId="1" fontId="8" fillId="0" borderId="21" xfId="2" applyNumberFormat="1" applyFont="1" applyBorder="1" applyAlignment="1" applyProtection="1">
      <alignment horizontal="center" vertical="center" wrapText="1"/>
      <protection hidden="1"/>
    </xf>
    <xf numFmtId="1" fontId="8" fillId="0" borderId="8" xfId="2" applyNumberFormat="1" applyFont="1" applyBorder="1" applyAlignment="1" applyProtection="1">
      <alignment horizontal="center" vertical="center" wrapText="1"/>
      <protection hidden="1"/>
    </xf>
    <xf numFmtId="1" fontId="8" fillId="0" borderId="117" xfId="2" applyNumberFormat="1" applyFont="1" applyBorder="1" applyAlignment="1" applyProtection="1">
      <alignment horizontal="center" vertical="center" wrapText="1"/>
      <protection hidden="1"/>
    </xf>
    <xf numFmtId="1" fontId="8" fillId="0" borderId="9" xfId="2" applyNumberFormat="1" applyFont="1" applyBorder="1" applyAlignment="1" applyProtection="1">
      <alignment horizontal="center" vertical="center" wrapText="1"/>
      <protection hidden="1"/>
    </xf>
    <xf numFmtId="1" fontId="8" fillId="0" borderId="19" xfId="2" applyNumberFormat="1" applyFont="1" applyBorder="1" applyAlignment="1" applyProtection="1">
      <alignment horizontal="center" vertical="center" wrapText="1"/>
      <protection hidden="1"/>
    </xf>
    <xf numFmtId="1" fontId="33" fillId="9" borderId="0" xfId="0" applyNumberFormat="1" applyFont="1" applyFill="1"/>
    <xf numFmtId="1" fontId="8" fillId="0" borderId="20" xfId="2" applyNumberFormat="1" applyFont="1" applyBorder="1" applyAlignment="1" applyProtection="1">
      <alignment horizontal="right" vertical="center" wrapText="1"/>
      <protection hidden="1"/>
    </xf>
    <xf numFmtId="1" fontId="8" fillId="0" borderId="14" xfId="2" applyNumberFormat="1" applyFont="1" applyBorder="1" applyAlignment="1" applyProtection="1">
      <alignment horizontal="right" vertical="center" wrapText="1"/>
      <protection hidden="1"/>
    </xf>
    <xf numFmtId="1" fontId="8" fillId="0" borderId="19" xfId="2" applyNumberFormat="1" applyFont="1" applyBorder="1" applyAlignment="1" applyProtection="1">
      <alignment horizontal="right" vertical="center" wrapText="1"/>
      <protection hidden="1"/>
    </xf>
    <xf numFmtId="1" fontId="8" fillId="3" borderId="14" xfId="14" applyNumberFormat="1" applyFont="1" applyFill="1" applyBorder="1" applyAlignment="1" applyProtection="1">
      <alignment horizontal="right"/>
      <protection locked="0"/>
    </xf>
    <xf numFmtId="1" fontId="8" fillId="3" borderId="84" xfId="14" applyNumberFormat="1" applyFont="1" applyFill="1" applyBorder="1" applyAlignment="1" applyProtection="1">
      <alignment horizontal="right"/>
      <protection locked="0"/>
    </xf>
    <xf numFmtId="1" fontId="8" fillId="3" borderId="16" xfId="14" applyNumberFormat="1" applyFont="1" applyFill="1" applyBorder="1" applyAlignment="1" applyProtection="1">
      <alignment horizontal="right"/>
      <protection locked="0"/>
    </xf>
    <xf numFmtId="1" fontId="8" fillId="0" borderId="22" xfId="2" applyNumberFormat="1" applyFont="1" applyBorder="1" applyAlignment="1" applyProtection="1">
      <alignment horizontal="right" vertical="center" wrapText="1"/>
      <protection hidden="1"/>
    </xf>
    <xf numFmtId="1" fontId="8" fillId="3" borderId="103" xfId="14" applyNumberFormat="1" applyFont="1" applyFill="1" applyBorder="1" applyAlignment="1" applyProtection="1">
      <alignment horizontal="right"/>
      <protection locked="0"/>
    </xf>
    <xf numFmtId="1" fontId="54" fillId="9" borderId="0" xfId="0" applyNumberFormat="1" applyFont="1" applyFill="1"/>
    <xf numFmtId="1" fontId="8" fillId="0" borderId="29" xfId="1" quotePrefix="1" applyNumberFormat="1" applyFont="1" applyBorder="1" applyAlignment="1">
      <alignment horizontal="left" wrapText="1"/>
    </xf>
    <xf numFmtId="1" fontId="8" fillId="0" borderId="24" xfId="2" applyNumberFormat="1" applyFont="1" applyBorder="1" applyAlignment="1" applyProtection="1">
      <alignment horizontal="right" vertical="center" wrapText="1"/>
      <protection hidden="1"/>
    </xf>
    <xf numFmtId="1" fontId="8" fillId="0" borderId="130" xfId="2" applyNumberFormat="1" applyFont="1" applyBorder="1" applyAlignment="1" applyProtection="1">
      <alignment horizontal="right" vertical="center" wrapText="1"/>
      <protection hidden="1"/>
    </xf>
    <xf numFmtId="1" fontId="8" fillId="0" borderId="28" xfId="2" applyNumberFormat="1" applyFont="1" applyBorder="1" applyAlignment="1" applyProtection="1">
      <alignment horizontal="right" vertical="center" wrapText="1"/>
      <protection hidden="1"/>
    </xf>
    <xf numFmtId="1" fontId="8" fillId="3" borderId="85" xfId="14" applyNumberFormat="1" applyFont="1" applyFill="1" applyBorder="1" applyAlignment="1" applyProtection="1">
      <alignment horizontal="right"/>
      <protection locked="0"/>
    </xf>
    <xf numFmtId="1" fontId="8" fillId="3" borderId="95" xfId="14" applyNumberFormat="1" applyFont="1" applyFill="1" applyBorder="1" applyAlignment="1" applyProtection="1">
      <alignment horizontal="right"/>
      <protection locked="0"/>
    </xf>
    <xf numFmtId="1" fontId="8" fillId="3" borderId="105" xfId="14" applyNumberFormat="1" applyFont="1" applyFill="1" applyBorder="1" applyAlignment="1" applyProtection="1">
      <alignment horizontal="right"/>
      <protection locked="0"/>
    </xf>
    <xf numFmtId="1" fontId="8" fillId="0" borderId="75" xfId="2" applyNumberFormat="1" applyFont="1" applyBorder="1" applyAlignment="1" applyProtection="1">
      <alignment horizontal="right" vertical="center" wrapText="1"/>
      <protection hidden="1"/>
    </xf>
    <xf numFmtId="1" fontId="8" fillId="3" borderId="123" xfId="14" applyNumberFormat="1" applyFont="1" applyFill="1" applyBorder="1" applyAlignment="1" applyProtection="1">
      <alignment horizontal="right"/>
      <protection locked="0"/>
    </xf>
    <xf numFmtId="1" fontId="8" fillId="0" borderId="23" xfId="2" applyNumberFormat="1" applyFont="1" applyBorder="1" applyAlignment="1" applyProtection="1">
      <alignment horizontal="right" vertical="center" wrapText="1"/>
      <protection hidden="1"/>
    </xf>
    <xf numFmtId="1" fontId="8" fillId="0" borderId="36" xfId="1" quotePrefix="1" applyNumberFormat="1" applyFont="1" applyBorder="1" applyAlignment="1">
      <alignment wrapText="1"/>
    </xf>
    <xf numFmtId="1" fontId="8" fillId="0" borderId="30" xfId="2" applyNumberFormat="1" applyFont="1" applyBorder="1" applyAlignment="1" applyProtection="1">
      <alignment horizontal="right" vertical="center" wrapText="1"/>
      <protection hidden="1"/>
    </xf>
    <xf numFmtId="1" fontId="8" fillId="0" borderId="86" xfId="2" applyNumberFormat="1" applyFont="1" applyBorder="1" applyAlignment="1" applyProtection="1">
      <alignment horizontal="right" vertical="center" wrapText="1"/>
      <protection hidden="1"/>
    </xf>
    <xf numFmtId="1" fontId="8" fillId="3" borderId="86" xfId="14" applyNumberFormat="1" applyFont="1" applyFill="1" applyBorder="1" applyAlignment="1" applyProtection="1">
      <alignment horizontal="right"/>
      <protection locked="0"/>
    </xf>
    <xf numFmtId="1" fontId="8" fillId="3" borderId="108" xfId="14" applyNumberFormat="1" applyFont="1" applyFill="1" applyBorder="1" applyAlignment="1" applyProtection="1">
      <alignment horizontal="right"/>
      <protection locked="0"/>
    </xf>
    <xf numFmtId="1" fontId="8" fillId="3" borderId="106" xfId="14" applyNumberFormat="1" applyFont="1" applyFill="1" applyBorder="1" applyAlignment="1" applyProtection="1">
      <alignment horizontal="right"/>
      <protection locked="0"/>
    </xf>
    <xf numFmtId="1" fontId="8" fillId="0" borderId="78" xfId="2" applyNumberFormat="1" applyFont="1" applyBorder="1" applyAlignment="1" applyProtection="1">
      <alignment horizontal="right" vertical="center" wrapText="1"/>
      <protection hidden="1"/>
    </xf>
    <xf numFmtId="1" fontId="8" fillId="3" borderId="138" xfId="14" applyNumberFormat="1" applyFont="1" applyFill="1" applyBorder="1" applyAlignment="1" applyProtection="1">
      <alignment horizontal="right"/>
      <protection locked="0"/>
    </xf>
    <xf numFmtId="1" fontId="8" fillId="0" borderId="34" xfId="2" applyNumberFormat="1" applyFont="1" applyBorder="1" applyAlignment="1" applyProtection="1">
      <alignment horizontal="right" vertical="center" wrapText="1"/>
      <protection hidden="1"/>
    </xf>
    <xf numFmtId="1" fontId="8" fillId="0" borderId="39" xfId="1" quotePrefix="1" applyNumberFormat="1" applyFont="1" applyBorder="1" applyAlignment="1">
      <alignment wrapText="1"/>
    </xf>
    <xf numFmtId="1" fontId="8" fillId="0" borderId="39" xfId="2" applyNumberFormat="1" applyFont="1" applyBorder="1" applyAlignment="1" applyProtection="1">
      <alignment horizontal="right" vertical="center" wrapText="1"/>
      <protection hidden="1"/>
    </xf>
    <xf numFmtId="1" fontId="8" fillId="0" borderId="109" xfId="2" applyNumberFormat="1" applyFont="1" applyBorder="1" applyAlignment="1" applyProtection="1">
      <alignment horizontal="right" vertical="center" wrapText="1"/>
      <protection hidden="1"/>
    </xf>
    <xf numFmtId="1" fontId="8" fillId="0" borderId="45" xfId="2" applyNumberFormat="1" applyFont="1" applyBorder="1" applyAlignment="1" applyProtection="1">
      <alignment horizontal="right" vertical="center" wrapText="1"/>
      <protection hidden="1"/>
    </xf>
    <xf numFmtId="1" fontId="8" fillId="3" borderId="109" xfId="14" applyNumberFormat="1" applyFont="1" applyFill="1" applyBorder="1" applyAlignment="1" applyProtection="1">
      <alignment horizontal="right"/>
      <protection locked="0"/>
    </xf>
    <xf numFmtId="1" fontId="8" fillId="3" borderId="110" xfId="14" applyNumberFormat="1" applyFont="1" applyFill="1" applyBorder="1" applyAlignment="1" applyProtection="1">
      <alignment horizontal="right"/>
      <protection locked="0"/>
    </xf>
    <xf numFmtId="1" fontId="8" fillId="3" borderId="107" xfId="14" applyNumberFormat="1" applyFont="1" applyFill="1" applyBorder="1" applyAlignment="1" applyProtection="1">
      <alignment horizontal="right"/>
      <protection locked="0"/>
    </xf>
    <xf numFmtId="1" fontId="8" fillId="0" borderId="44" xfId="2" applyNumberFormat="1" applyFont="1" applyBorder="1" applyAlignment="1" applyProtection="1">
      <alignment horizontal="right" vertical="center" wrapText="1"/>
      <protection hidden="1"/>
    </xf>
    <xf numFmtId="1" fontId="8" fillId="3" borderId="127" xfId="14" applyNumberFormat="1" applyFont="1" applyFill="1" applyBorder="1" applyAlignment="1" applyProtection="1">
      <alignment horizontal="right"/>
      <protection locked="0"/>
    </xf>
    <xf numFmtId="1" fontId="8" fillId="0" borderId="13" xfId="1" quotePrefix="1" applyNumberFormat="1" applyFont="1" applyBorder="1"/>
    <xf numFmtId="1" fontId="8" fillId="0" borderId="13" xfId="2" applyNumberFormat="1" applyFont="1" applyBorder="1" applyAlignment="1" applyProtection="1">
      <alignment horizontal="right" vertical="center" wrapText="1"/>
      <protection hidden="1"/>
    </xf>
    <xf numFmtId="1" fontId="8" fillId="0" borderId="111" xfId="2" applyNumberFormat="1" applyFont="1" applyBorder="1" applyAlignment="1" applyProtection="1">
      <alignment horizontal="right" vertical="center" wrapText="1"/>
      <protection hidden="1"/>
    </xf>
    <xf numFmtId="1" fontId="8" fillId="0" borderId="12" xfId="2" applyNumberFormat="1" applyFont="1" applyBorder="1" applyAlignment="1" applyProtection="1">
      <alignment horizontal="right" vertical="center" wrapText="1"/>
      <protection hidden="1"/>
    </xf>
    <xf numFmtId="1" fontId="8" fillId="0" borderId="3" xfId="2" applyNumberFormat="1" applyFont="1" applyBorder="1" applyAlignment="1" applyProtection="1">
      <alignment horizontal="right" vertical="center" wrapText="1"/>
      <protection hidden="1"/>
    </xf>
    <xf numFmtId="1" fontId="8" fillId="0" borderId="18" xfId="2" applyNumberFormat="1" applyFont="1" applyBorder="1" applyAlignment="1" applyProtection="1">
      <alignment horizontal="right" vertical="center" wrapText="1"/>
      <protection hidden="1"/>
    </xf>
    <xf numFmtId="1" fontId="8" fillId="0" borderId="116" xfId="2" applyNumberFormat="1" applyFont="1" applyBorder="1" applyAlignment="1" applyProtection="1">
      <alignment horizontal="right" vertical="center" wrapText="1"/>
      <protection hidden="1"/>
    </xf>
    <xf numFmtId="1" fontId="8" fillId="0" borderId="119" xfId="2" applyNumberFormat="1" applyFont="1" applyBorder="1" applyAlignment="1" applyProtection="1">
      <alignment horizontal="right" vertical="center" wrapText="1"/>
      <protection hidden="1"/>
    </xf>
    <xf numFmtId="1" fontId="8" fillId="0" borderId="29" xfId="1" quotePrefix="1" applyNumberFormat="1" applyFont="1" applyBorder="1" applyAlignment="1">
      <alignment wrapText="1"/>
    </xf>
    <xf numFmtId="1" fontId="8" fillId="3" borderId="130" xfId="14" applyNumberFormat="1" applyFont="1" applyFill="1" applyBorder="1" applyAlignment="1" applyProtection="1">
      <alignment horizontal="right"/>
      <protection locked="0"/>
    </xf>
    <xf numFmtId="1" fontId="8" fillId="3" borderId="132" xfId="14" applyNumberFormat="1" applyFont="1" applyFill="1" applyBorder="1" applyAlignment="1" applyProtection="1">
      <alignment horizontal="right"/>
      <protection locked="0"/>
    </xf>
    <xf numFmtId="1" fontId="8" fillId="3" borderId="131" xfId="14" applyNumberFormat="1" applyFont="1" applyFill="1" applyBorder="1" applyAlignment="1" applyProtection="1">
      <alignment horizontal="right"/>
      <protection locked="0"/>
    </xf>
    <xf numFmtId="1" fontId="8" fillId="0" borderId="27" xfId="2" applyNumberFormat="1" applyFont="1" applyBorder="1" applyAlignment="1" applyProtection="1">
      <alignment horizontal="right" vertical="center" wrapText="1"/>
      <protection hidden="1"/>
    </xf>
    <xf numFmtId="1" fontId="8" fillId="3" borderId="135" xfId="14" applyNumberFormat="1" applyFont="1" applyFill="1" applyBorder="1" applyAlignment="1" applyProtection="1">
      <alignment horizontal="right"/>
      <protection locked="0"/>
    </xf>
    <xf numFmtId="1" fontId="8" fillId="0" borderId="36" xfId="2" applyNumberFormat="1" applyFont="1" applyBorder="1" applyAlignment="1" applyProtection="1">
      <alignment horizontal="right" vertical="center" wrapText="1"/>
      <protection hidden="1"/>
    </xf>
    <xf numFmtId="1" fontId="8" fillId="0" borderId="87" xfId="2" applyNumberFormat="1" applyFont="1" applyBorder="1" applyAlignment="1" applyProtection="1">
      <alignment horizontal="right" vertical="center" wrapText="1"/>
      <protection hidden="1"/>
    </xf>
    <xf numFmtId="1" fontId="8" fillId="0" borderId="66" xfId="2" applyNumberFormat="1" applyFont="1" applyBorder="1" applyAlignment="1" applyProtection="1">
      <alignment horizontal="right" vertical="center" wrapText="1"/>
      <protection hidden="1"/>
    </xf>
    <xf numFmtId="1" fontId="8" fillId="3" borderId="87" xfId="14" applyNumberFormat="1" applyFont="1" applyFill="1" applyBorder="1" applyAlignment="1" applyProtection="1">
      <alignment horizontal="right"/>
      <protection locked="0"/>
    </xf>
    <xf numFmtId="1" fontId="8" fillId="3" borderId="139" xfId="14" applyNumberFormat="1" applyFont="1" applyFill="1" applyBorder="1" applyAlignment="1" applyProtection="1">
      <alignment horizontal="right"/>
      <protection locked="0"/>
    </xf>
    <xf numFmtId="1" fontId="8" fillId="3" borderId="140" xfId="14" applyNumberFormat="1" applyFont="1" applyFill="1" applyBorder="1" applyAlignment="1" applyProtection="1">
      <alignment horizontal="right"/>
      <protection locked="0"/>
    </xf>
    <xf numFmtId="1" fontId="8" fillId="0" borderId="35" xfId="2" applyNumberFormat="1" applyFont="1" applyBorder="1" applyAlignment="1" applyProtection="1">
      <alignment horizontal="right" vertical="center" wrapText="1"/>
      <protection hidden="1"/>
    </xf>
    <xf numFmtId="1" fontId="8" fillId="3" borderId="142" xfId="14" applyNumberFormat="1" applyFont="1" applyFill="1" applyBorder="1" applyAlignment="1" applyProtection="1">
      <alignment horizontal="right"/>
      <protection locked="0"/>
    </xf>
    <xf numFmtId="1" fontId="8" fillId="0" borderId="38" xfId="2" applyNumberFormat="1" applyFont="1" applyBorder="1" applyAlignment="1" applyProtection="1">
      <alignment horizontal="right" vertical="center" wrapText="1"/>
      <protection hidden="1"/>
    </xf>
    <xf numFmtId="1" fontId="8" fillId="0" borderId="20" xfId="1" applyNumberFormat="1" applyFont="1" applyBorder="1" applyAlignment="1">
      <alignment horizontal="left"/>
    </xf>
    <xf numFmtId="1" fontId="8" fillId="0" borderId="8" xfId="2" applyNumberFormat="1" applyFont="1" applyBorder="1" applyAlignment="1" applyProtection="1">
      <alignment horizontal="right" vertical="center" wrapText="1"/>
      <protection hidden="1"/>
    </xf>
    <xf numFmtId="1" fontId="8" fillId="0" borderId="9" xfId="2" applyNumberFormat="1" applyFont="1" applyBorder="1" applyAlignment="1" applyProtection="1">
      <alignment horizontal="right" vertical="center" wrapText="1"/>
      <protection hidden="1"/>
    </xf>
    <xf numFmtId="1" fontId="8" fillId="0" borderId="84" xfId="2" applyNumberFormat="1" applyFont="1" applyBorder="1" applyAlignment="1" applyProtection="1">
      <alignment horizontal="right" vertical="center" wrapText="1"/>
      <protection hidden="1"/>
    </xf>
    <xf numFmtId="1" fontId="8" fillId="0" borderId="13" xfId="1" quotePrefix="1" applyNumberFormat="1" applyFont="1" applyBorder="1" applyAlignment="1">
      <alignment wrapText="1"/>
    </xf>
    <xf numFmtId="1" fontId="8" fillId="0" borderId="73" xfId="2" applyNumberFormat="1" applyFont="1" applyBorder="1" applyAlignment="1" applyProtection="1">
      <alignment horizontal="right" vertical="center" wrapText="1"/>
      <protection hidden="1"/>
    </xf>
    <xf numFmtId="1" fontId="8" fillId="0" borderId="6" xfId="1" quotePrefix="1" applyNumberFormat="1" applyFont="1" applyBorder="1"/>
    <xf numFmtId="1" fontId="8" fillId="9" borderId="24" xfId="1" applyNumberFormat="1" applyFont="1" applyFill="1" applyBorder="1" applyAlignment="1">
      <alignment horizontal="right"/>
    </xf>
    <xf numFmtId="1" fontId="8" fillId="9" borderId="24" xfId="1" applyNumberFormat="1" applyFont="1" applyFill="1" applyBorder="1" applyAlignment="1" applyProtection="1">
      <alignment horizontal="right"/>
      <protection locked="0"/>
    </xf>
    <xf numFmtId="1" fontId="8" fillId="9" borderId="30" xfId="1" applyNumberFormat="1" applyFont="1" applyFill="1" applyBorder="1" applyAlignment="1" applyProtection="1">
      <alignment horizontal="right"/>
      <protection locked="0"/>
    </xf>
    <xf numFmtId="1" fontId="12" fillId="9" borderId="78" xfId="0" applyNumberFormat="1" applyFont="1" applyFill="1" applyBorder="1" applyAlignment="1">
      <alignment horizontal="right"/>
    </xf>
    <xf numFmtId="1" fontId="12" fillId="9" borderId="34" xfId="0" applyNumberFormat="1" applyFont="1" applyFill="1" applyBorder="1" applyAlignment="1">
      <alignment horizontal="right"/>
    </xf>
    <xf numFmtId="1" fontId="8" fillId="9" borderId="36" xfId="1" applyNumberFormat="1" applyFont="1" applyFill="1" applyBorder="1" applyAlignment="1">
      <alignment horizontal="right"/>
    </xf>
    <xf numFmtId="1" fontId="8" fillId="9" borderId="36" xfId="1" applyNumberFormat="1" applyFont="1" applyFill="1" applyBorder="1" applyAlignment="1" applyProtection="1">
      <alignment horizontal="right"/>
      <protection locked="0"/>
    </xf>
    <xf numFmtId="1" fontId="8" fillId="9" borderId="39" xfId="1" applyNumberFormat="1" applyFont="1" applyFill="1" applyBorder="1" applyAlignment="1" applyProtection="1">
      <alignment horizontal="right"/>
      <protection locked="0"/>
    </xf>
    <xf numFmtId="1" fontId="12" fillId="9" borderId="44" xfId="0" applyNumberFormat="1" applyFont="1" applyFill="1" applyBorder="1" applyAlignment="1">
      <alignment horizontal="right"/>
    </xf>
    <xf numFmtId="1" fontId="12" fillId="9" borderId="45" xfId="0" applyNumberFormat="1" applyFont="1" applyFill="1" applyBorder="1" applyAlignment="1">
      <alignment horizontal="right"/>
    </xf>
    <xf numFmtId="1" fontId="8" fillId="0" borderId="20" xfId="1" quotePrefix="1" applyNumberFormat="1" applyFont="1" applyBorder="1"/>
    <xf numFmtId="1" fontId="8" fillId="9" borderId="20" xfId="1" applyNumberFormat="1" applyFont="1" applyFill="1" applyBorder="1" applyAlignment="1">
      <alignment horizontal="right"/>
    </xf>
    <xf numFmtId="1" fontId="12" fillId="9" borderId="27" xfId="0" applyNumberFormat="1" applyFont="1" applyFill="1" applyBorder="1" applyAlignment="1">
      <alignment horizontal="right"/>
    </xf>
    <xf numFmtId="1" fontId="12" fillId="9" borderId="28" xfId="0" applyNumberFormat="1" applyFont="1" applyFill="1" applyBorder="1" applyAlignment="1">
      <alignment horizontal="right"/>
    </xf>
    <xf numFmtId="1" fontId="8" fillId="0" borderId="125" xfId="1" quotePrefix="1" applyNumberFormat="1" applyFont="1" applyBorder="1"/>
    <xf numFmtId="1" fontId="12" fillId="9" borderId="35" xfId="0" applyNumberFormat="1" applyFont="1" applyFill="1" applyBorder="1" applyAlignment="1">
      <alignment horizontal="right"/>
    </xf>
    <xf numFmtId="1" fontId="12" fillId="9" borderId="38" xfId="0" applyNumberFormat="1" applyFont="1" applyFill="1" applyBorder="1" applyAlignment="1">
      <alignment horizontal="right"/>
    </xf>
    <xf numFmtId="1" fontId="12" fillId="9" borderId="13" xfId="0" applyNumberFormat="1" applyFont="1" applyFill="1" applyBorder="1" applyAlignment="1">
      <alignment horizontal="right"/>
    </xf>
    <xf numFmtId="1" fontId="12" fillId="9" borderId="18" xfId="0" applyNumberFormat="1" applyFont="1" applyFill="1" applyBorder="1" applyAlignment="1">
      <alignment horizontal="right"/>
    </xf>
    <xf numFmtId="1" fontId="12" fillId="9" borderId="12" xfId="0" applyNumberFormat="1" applyFont="1" applyFill="1" applyBorder="1" applyAlignment="1">
      <alignment horizontal="right"/>
    </xf>
    <xf numFmtId="1" fontId="8" fillId="9" borderId="73" xfId="1" applyNumberFormat="1" applyFont="1" applyFill="1" applyBorder="1" applyAlignment="1" applyProtection="1">
      <alignment horizontal="right"/>
      <protection locked="0"/>
    </xf>
    <xf numFmtId="1" fontId="12" fillId="9" borderId="75" xfId="0" applyNumberFormat="1" applyFont="1" applyFill="1" applyBorder="1" applyAlignment="1">
      <alignment horizontal="right"/>
    </xf>
    <xf numFmtId="1" fontId="12" fillId="9" borderId="23" xfId="0" applyNumberFormat="1" applyFont="1" applyFill="1" applyBorder="1" applyAlignment="1">
      <alignment horizontal="right"/>
    </xf>
    <xf numFmtId="1" fontId="8" fillId="0" borderId="92" xfId="1" applyNumberFormat="1" applyFont="1" applyBorder="1" applyAlignment="1">
      <alignment wrapText="1"/>
    </xf>
    <xf numFmtId="1" fontId="8" fillId="9" borderId="30" xfId="1" applyNumberFormat="1" applyFont="1" applyFill="1" applyBorder="1" applyAlignment="1">
      <alignment horizontal="right"/>
    </xf>
    <xf numFmtId="1" fontId="8" fillId="0" borderId="125" xfId="1" applyNumberFormat="1" applyFont="1" applyBorder="1" applyAlignment="1">
      <alignment wrapText="1"/>
    </xf>
    <xf numFmtId="1" fontId="8" fillId="0" borderId="93" xfId="1" applyNumberFormat="1" applyFont="1" applyBorder="1" applyAlignment="1">
      <alignment wrapText="1"/>
    </xf>
    <xf numFmtId="1" fontId="8" fillId="0" borderId="16" xfId="2" applyNumberFormat="1" applyFont="1" applyBorder="1" applyAlignment="1" applyProtection="1">
      <alignment horizontal="right" vertical="center" wrapText="1"/>
      <protection hidden="1"/>
    </xf>
    <xf numFmtId="1" fontId="8" fillId="0" borderId="90" xfId="1" applyNumberFormat="1" applyFont="1" applyBorder="1" applyAlignment="1">
      <alignment wrapText="1"/>
    </xf>
    <xf numFmtId="1" fontId="8" fillId="9" borderId="29" xfId="1" applyNumberFormat="1" applyFont="1" applyFill="1" applyBorder="1" applyAlignment="1">
      <alignment horizontal="right" wrapText="1"/>
    </xf>
    <xf numFmtId="1" fontId="8" fillId="0" borderId="147" xfId="2" applyNumberFormat="1" applyFont="1" applyBorder="1" applyAlignment="1" applyProtection="1">
      <alignment horizontal="right" wrapText="1"/>
      <protection hidden="1"/>
    </xf>
    <xf numFmtId="1" fontId="8" fillId="0" borderId="66" xfId="2" applyNumberFormat="1" applyFont="1" applyBorder="1" applyAlignment="1" applyProtection="1">
      <alignment horizontal="right" wrapText="1"/>
      <protection hidden="1"/>
    </xf>
    <xf numFmtId="1" fontId="8" fillId="9" borderId="29" xfId="1" applyNumberFormat="1" applyFont="1" applyFill="1" applyBorder="1" applyAlignment="1" applyProtection="1">
      <alignment horizontal="right"/>
      <protection locked="0"/>
    </xf>
    <xf numFmtId="1" fontId="8" fillId="3" borderId="147" xfId="14" applyNumberFormat="1" applyFont="1" applyFill="1" applyBorder="1" applyAlignment="1" applyProtection="1">
      <alignment horizontal="right"/>
      <protection locked="0"/>
    </xf>
    <xf numFmtId="1" fontId="8" fillId="3" borderId="144" xfId="14" applyNumberFormat="1" applyFont="1" applyFill="1" applyBorder="1" applyAlignment="1" applyProtection="1">
      <alignment horizontal="right"/>
      <protection locked="0"/>
    </xf>
    <xf numFmtId="1" fontId="8" fillId="3" borderId="164" xfId="14" applyNumberFormat="1" applyFont="1" applyFill="1" applyBorder="1" applyAlignment="1" applyProtection="1">
      <alignment horizontal="right"/>
      <protection locked="0"/>
    </xf>
    <xf numFmtId="1" fontId="12" fillId="9" borderId="172" xfId="0" applyNumberFormat="1" applyFont="1" applyFill="1" applyBorder="1" applyAlignment="1">
      <alignment horizontal="right"/>
    </xf>
    <xf numFmtId="1" fontId="8" fillId="3" borderId="153" xfId="14" applyNumberFormat="1" applyFont="1" applyFill="1" applyBorder="1" applyAlignment="1" applyProtection="1">
      <alignment horizontal="right"/>
      <protection locked="0"/>
    </xf>
    <xf numFmtId="1" fontId="12" fillId="9" borderId="5" xfId="0" applyNumberFormat="1" applyFont="1" applyFill="1" applyBorder="1" applyAlignment="1">
      <alignment horizontal="right"/>
    </xf>
    <xf numFmtId="1" fontId="8" fillId="0" borderId="21" xfId="2" applyNumberFormat="1" applyFont="1" applyBorder="1" applyAlignment="1" applyProtection="1">
      <alignment horizontal="right" vertical="center" wrapText="1"/>
      <protection hidden="1"/>
    </xf>
    <xf numFmtId="1" fontId="8" fillId="9" borderId="20" xfId="0" applyNumberFormat="1" applyFont="1" applyFill="1" applyBorder="1" applyAlignment="1">
      <alignment horizontal="center" wrapText="1"/>
    </xf>
    <xf numFmtId="1" fontId="8" fillId="9" borderId="22" xfId="0" applyNumberFormat="1" applyFont="1" applyFill="1" applyBorder="1" applyAlignment="1">
      <alignment horizontal="center" wrapText="1"/>
    </xf>
    <xf numFmtId="1" fontId="8" fillId="9" borderId="19" xfId="0" applyNumberFormat="1" applyFont="1" applyFill="1" applyBorder="1" applyAlignment="1">
      <alignment horizontal="center" wrapText="1"/>
    </xf>
    <xf numFmtId="1" fontId="8" fillId="9" borderId="28" xfId="0" applyNumberFormat="1" applyFont="1" applyFill="1" applyBorder="1" applyAlignment="1">
      <alignment horizontal="right" wrapText="1"/>
    </xf>
    <xf numFmtId="1" fontId="8" fillId="9" borderId="130" xfId="0" applyNumberFormat="1" applyFont="1" applyFill="1" applyBorder="1" applyAlignment="1">
      <alignment horizontal="right" wrapText="1"/>
    </xf>
    <xf numFmtId="1" fontId="8" fillId="9" borderId="24" xfId="0" applyNumberFormat="1" applyFont="1" applyFill="1" applyBorder="1" applyAlignment="1">
      <alignment horizontal="right" wrapText="1"/>
    </xf>
    <xf numFmtId="1" fontId="8" fillId="3" borderId="100" xfId="14" applyNumberFormat="1" applyFont="1" applyFill="1" applyBorder="1" applyAlignment="1" applyProtection="1">
      <alignment horizontal="right"/>
      <protection locked="0"/>
    </xf>
    <xf numFmtId="1" fontId="57" fillId="9" borderId="24" xfId="0" applyNumberFormat="1" applyFont="1" applyFill="1" applyBorder="1" applyAlignment="1">
      <alignment horizontal="right" wrapText="1"/>
    </xf>
    <xf numFmtId="1" fontId="57" fillId="9" borderId="27" xfId="0" applyNumberFormat="1" applyFont="1" applyFill="1" applyBorder="1" applyAlignment="1">
      <alignment horizontal="right" wrapText="1"/>
    </xf>
    <xf numFmtId="1" fontId="8" fillId="9" borderId="34" xfId="0" applyNumberFormat="1" applyFont="1" applyFill="1" applyBorder="1" applyAlignment="1">
      <alignment horizontal="right" wrapText="1"/>
    </xf>
    <xf numFmtId="1" fontId="8" fillId="9" borderId="86" xfId="0" applyNumberFormat="1" applyFont="1" applyFill="1" applyBorder="1" applyAlignment="1">
      <alignment horizontal="right" wrapText="1"/>
    </xf>
    <xf numFmtId="1" fontId="8" fillId="9" borderId="30" xfId="0" applyNumberFormat="1" applyFont="1" applyFill="1" applyBorder="1" applyAlignment="1">
      <alignment horizontal="right" wrapText="1"/>
    </xf>
    <xf numFmtId="1" fontId="57" fillId="9" borderId="30" xfId="0" applyNumberFormat="1" applyFont="1" applyFill="1" applyBorder="1" applyAlignment="1">
      <alignment horizontal="right" wrapText="1"/>
    </xf>
    <xf numFmtId="1" fontId="57" fillId="9" borderId="78" xfId="0" applyNumberFormat="1" applyFont="1" applyFill="1" applyBorder="1" applyAlignment="1">
      <alignment horizontal="right" wrapText="1"/>
    </xf>
    <xf numFmtId="1" fontId="8" fillId="26" borderId="98" xfId="14" applyNumberFormat="1" applyFont="1" applyFill="1" applyBorder="1" applyAlignment="1" applyProtection="1">
      <alignment horizontal="right"/>
    </xf>
    <xf numFmtId="1" fontId="8" fillId="26" borderId="138" xfId="14" applyNumberFormat="1" applyFont="1" applyFill="1" applyBorder="1" applyAlignment="1" applyProtection="1">
      <alignment horizontal="right"/>
    </xf>
    <xf numFmtId="1" fontId="8" fillId="26" borderId="108" xfId="14" applyNumberFormat="1" applyFont="1" applyFill="1" applyBorder="1" applyAlignment="1" applyProtection="1">
      <alignment horizontal="right"/>
    </xf>
    <xf numFmtId="1" fontId="8" fillId="9" borderId="78" xfId="0" applyNumberFormat="1" applyFont="1" applyFill="1" applyBorder="1" applyAlignment="1">
      <alignment horizontal="right" wrapText="1"/>
    </xf>
    <xf numFmtId="1" fontId="8" fillId="9" borderId="34" xfId="0" applyNumberFormat="1" applyFont="1" applyFill="1" applyBorder="1" applyAlignment="1">
      <alignment horizontal="right"/>
    </xf>
    <xf numFmtId="1" fontId="8" fillId="3" borderId="98" xfId="14" applyNumberFormat="1" applyFont="1" applyFill="1" applyBorder="1" applyAlignment="1" applyProtection="1">
      <alignment horizontal="right"/>
      <protection locked="0"/>
    </xf>
    <xf numFmtId="1" fontId="8" fillId="9" borderId="12" xfId="0" applyNumberFormat="1" applyFont="1" applyFill="1" applyBorder="1" applyAlignment="1">
      <alignment horizontal="right" wrapText="1"/>
    </xf>
    <xf numFmtId="1" fontId="8" fillId="9" borderId="111" xfId="0" applyNumberFormat="1" applyFont="1" applyFill="1" applyBorder="1" applyAlignment="1">
      <alignment horizontal="right" wrapText="1"/>
    </xf>
    <xf numFmtId="1" fontId="8" fillId="9" borderId="13" xfId="0" applyNumberFormat="1" applyFont="1" applyFill="1" applyBorder="1" applyAlignment="1">
      <alignment horizontal="right" wrapText="1"/>
    </xf>
    <xf numFmtId="1" fontId="57" fillId="9" borderId="39" xfId="0" applyNumberFormat="1" applyFont="1" applyFill="1" applyBorder="1" applyAlignment="1">
      <alignment horizontal="right" wrapText="1"/>
    </xf>
    <xf numFmtId="1" fontId="8" fillId="3" borderId="40" xfId="14" applyNumberFormat="1" applyFont="1" applyFill="1" applyBorder="1" applyAlignment="1" applyProtection="1">
      <alignment horizontal="right"/>
      <protection locked="0"/>
    </xf>
    <xf numFmtId="1" fontId="7" fillId="0" borderId="0" xfId="2" applyNumberFormat="1" applyFont="1" applyAlignment="1">
      <alignment vertical="center"/>
    </xf>
    <xf numFmtId="1" fontId="4" fillId="9" borderId="0" xfId="0" applyNumberFormat="1" applyFont="1" applyFill="1" applyAlignment="1">
      <alignment horizontal="center" vertical="center" wrapText="1"/>
    </xf>
    <xf numFmtId="1" fontId="8" fillId="0" borderId="84" xfId="2" applyNumberFormat="1" applyFont="1" applyBorder="1" applyAlignment="1" applyProtection="1">
      <alignment horizontal="center" vertical="center" wrapText="1"/>
      <protection hidden="1"/>
    </xf>
    <xf numFmtId="1" fontId="8" fillId="9" borderId="73" xfId="0" applyNumberFormat="1" applyFont="1" applyFill="1" applyBorder="1" applyAlignment="1">
      <alignment horizontal="right" wrapText="1"/>
    </xf>
    <xf numFmtId="1" fontId="8" fillId="9" borderId="85" xfId="0" applyNumberFormat="1" applyFont="1" applyFill="1" applyBorder="1" applyAlignment="1">
      <alignment horizontal="right" wrapText="1"/>
    </xf>
    <xf numFmtId="1" fontId="8" fillId="9" borderId="23" xfId="0" applyNumberFormat="1" applyFont="1" applyFill="1" applyBorder="1" applyAlignment="1">
      <alignment horizontal="right" wrapText="1"/>
    </xf>
    <xf numFmtId="1" fontId="12" fillId="9" borderId="73" xfId="0" applyNumberFormat="1" applyFont="1" applyFill="1" applyBorder="1" applyAlignment="1">
      <alignment horizontal="right" wrapText="1"/>
    </xf>
    <xf numFmtId="1" fontId="12" fillId="9" borderId="75" xfId="0" applyNumberFormat="1" applyFont="1" applyFill="1" applyBorder="1" applyAlignment="1">
      <alignment horizontal="right" wrapText="1"/>
    </xf>
    <xf numFmtId="1" fontId="12" fillId="9" borderId="23" xfId="0" applyNumberFormat="1" applyFont="1" applyFill="1" applyBorder="1" applyAlignment="1">
      <alignment horizontal="right" wrapText="1"/>
    </xf>
    <xf numFmtId="1" fontId="8" fillId="9" borderId="30" xfId="0" applyNumberFormat="1" applyFont="1" applyFill="1" applyBorder="1" applyAlignment="1">
      <alignment horizontal="right"/>
    </xf>
    <xf numFmtId="1" fontId="8" fillId="9" borderId="86" xfId="0" applyNumberFormat="1" applyFont="1" applyFill="1" applyBorder="1" applyAlignment="1">
      <alignment horizontal="right"/>
    </xf>
    <xf numFmtId="1" fontId="12" fillId="9" borderId="30" xfId="0" applyNumberFormat="1" applyFont="1" applyFill="1" applyBorder="1" applyAlignment="1">
      <alignment horizontal="right" wrapText="1"/>
    </xf>
    <xf numFmtId="1" fontId="12" fillId="9" borderId="78" xfId="0" applyNumberFormat="1" applyFont="1" applyFill="1" applyBorder="1" applyAlignment="1">
      <alignment horizontal="right" wrapText="1"/>
    </xf>
    <xf numFmtId="1" fontId="12" fillId="9" borderId="34" xfId="0" applyNumberFormat="1" applyFont="1" applyFill="1" applyBorder="1" applyAlignment="1">
      <alignment horizontal="right" wrapText="1"/>
    </xf>
    <xf numFmtId="1" fontId="12" fillId="9" borderId="86" xfId="0" applyNumberFormat="1" applyFont="1" applyFill="1" applyBorder="1" applyAlignment="1">
      <alignment horizontal="right"/>
    </xf>
    <xf numFmtId="1" fontId="12" fillId="9" borderId="39" xfId="0" applyNumberFormat="1" applyFont="1" applyFill="1" applyBorder="1" applyAlignment="1">
      <alignment horizontal="right" wrapText="1"/>
    </xf>
    <xf numFmtId="1" fontId="12" fillId="9" borderId="44" xfId="0" applyNumberFormat="1" applyFont="1" applyFill="1" applyBorder="1" applyAlignment="1">
      <alignment horizontal="right" wrapText="1"/>
    </xf>
    <xf numFmtId="1" fontId="12" fillId="9" borderId="45" xfId="0" applyNumberFormat="1" applyFont="1" applyFill="1" applyBorder="1" applyAlignment="1">
      <alignment horizontal="right" wrapText="1"/>
    </xf>
    <xf numFmtId="1" fontId="8" fillId="3" borderId="119" xfId="14" applyNumberFormat="1" applyFont="1" applyFill="1" applyBorder="1" applyAlignment="1" applyProtection="1">
      <alignment horizontal="right"/>
      <protection locked="0"/>
    </xf>
    <xf numFmtId="1" fontId="4" fillId="9" borderId="0" xfId="0" applyNumberFormat="1" applyFont="1" applyFill="1" applyAlignment="1">
      <alignment horizontal="center" wrapText="1"/>
    </xf>
    <xf numFmtId="1" fontId="8" fillId="0" borderId="16" xfId="2" applyNumberFormat="1" applyFont="1" applyBorder="1" applyAlignment="1" applyProtection="1">
      <alignment horizontal="center" vertical="center" wrapText="1"/>
      <protection hidden="1"/>
    </xf>
    <xf numFmtId="1" fontId="8" fillId="0" borderId="103" xfId="2" applyNumberFormat="1" applyFont="1" applyBorder="1" applyAlignment="1" applyProtection="1">
      <alignment horizontal="center" vertical="center" wrapText="1"/>
      <protection hidden="1"/>
    </xf>
    <xf numFmtId="1" fontId="58" fillId="9" borderId="24" xfId="0" applyNumberFormat="1" applyFont="1" applyFill="1" applyBorder="1" applyAlignment="1">
      <alignment horizontal="right" wrapText="1"/>
    </xf>
    <xf numFmtId="1" fontId="0" fillId="9" borderId="27" xfId="0" applyNumberFormat="1" applyFill="1" applyBorder="1" applyAlignment="1">
      <alignment horizontal="right"/>
    </xf>
    <xf numFmtId="1" fontId="0" fillId="9" borderId="28" xfId="0" applyNumberFormat="1" applyFill="1" applyBorder="1" applyAlignment="1">
      <alignment horizontal="right"/>
    </xf>
    <xf numFmtId="1" fontId="58" fillId="9" borderId="30" xfId="0" applyNumberFormat="1" applyFont="1" applyFill="1" applyBorder="1" applyAlignment="1">
      <alignment horizontal="right" wrapText="1"/>
    </xf>
    <xf numFmtId="1" fontId="0" fillId="9" borderId="78" xfId="0" applyNumberFormat="1" applyFill="1" applyBorder="1" applyAlignment="1">
      <alignment horizontal="right"/>
    </xf>
    <xf numFmtId="1" fontId="0" fillId="9" borderId="34" xfId="0" applyNumberFormat="1" applyFill="1" applyBorder="1" applyAlignment="1">
      <alignment horizontal="right"/>
    </xf>
    <xf numFmtId="1" fontId="0" fillId="9" borderId="30" xfId="0" applyNumberFormat="1" applyFill="1" applyBorder="1" applyAlignment="1">
      <alignment horizontal="right"/>
    </xf>
    <xf numFmtId="1" fontId="0" fillId="9" borderId="0" xfId="0" applyNumberFormat="1" applyFill="1" applyAlignment="1">
      <alignment horizontal="left"/>
    </xf>
    <xf numFmtId="1" fontId="8" fillId="9" borderId="14" xfId="2" applyNumberFormat="1" applyFont="1" applyFill="1" applyBorder="1" applyAlignment="1" applyProtection="1">
      <alignment horizontal="center" vertical="center" wrapText="1"/>
      <protection hidden="1"/>
    </xf>
    <xf numFmtId="1" fontId="8" fillId="9" borderId="84" xfId="2" applyNumberFormat="1" applyFont="1" applyFill="1" applyBorder="1" applyAlignment="1" applyProtection="1">
      <alignment horizontal="center" vertical="center" wrapText="1"/>
      <protection hidden="1"/>
    </xf>
    <xf numFmtId="1" fontId="57" fillId="9" borderId="73" xfId="0" applyNumberFormat="1" applyFont="1" applyFill="1" applyBorder="1" applyAlignment="1">
      <alignment horizontal="right" wrapText="1"/>
    </xf>
    <xf numFmtId="1" fontId="57" fillId="9" borderId="75" xfId="0" applyNumberFormat="1" applyFont="1" applyFill="1" applyBorder="1" applyAlignment="1">
      <alignment horizontal="right" wrapText="1"/>
    </xf>
    <xf numFmtId="1" fontId="57" fillId="9" borderId="23" xfId="0" applyNumberFormat="1" applyFont="1" applyFill="1" applyBorder="1" applyAlignment="1">
      <alignment horizontal="right" wrapText="1"/>
    </xf>
    <xf numFmtId="1" fontId="8" fillId="0" borderId="29" xfId="0" applyNumberFormat="1" applyFont="1" applyBorder="1" applyAlignment="1">
      <alignment wrapText="1"/>
    </xf>
    <xf numFmtId="1" fontId="57" fillId="9" borderId="36" xfId="0" applyNumberFormat="1" applyFont="1" applyFill="1" applyBorder="1" applyAlignment="1">
      <alignment horizontal="right" wrapText="1"/>
    </xf>
    <xf numFmtId="1" fontId="57" fillId="9" borderId="35" xfId="0" applyNumberFormat="1" applyFont="1" applyFill="1" applyBorder="1" applyAlignment="1">
      <alignment horizontal="right" wrapText="1"/>
    </xf>
    <xf numFmtId="1" fontId="57" fillId="9" borderId="38" xfId="0" applyNumberFormat="1" applyFont="1" applyFill="1" applyBorder="1" applyAlignment="1">
      <alignment horizontal="right" wrapText="1"/>
    </xf>
    <xf numFmtId="1" fontId="12" fillId="9" borderId="73" xfId="0" applyNumberFormat="1" applyFont="1" applyFill="1" applyBorder="1" applyAlignment="1">
      <alignment horizontal="right"/>
    </xf>
    <xf numFmtId="1" fontId="12" fillId="9" borderId="39" xfId="0" applyNumberFormat="1" applyFont="1" applyFill="1" applyBorder="1" applyAlignment="1">
      <alignment horizontal="right"/>
    </xf>
    <xf numFmtId="1" fontId="8" fillId="3" borderId="111" xfId="14" applyNumberFormat="1" applyFont="1" applyFill="1" applyBorder="1" applyAlignment="1" applyProtection="1">
      <alignment horizontal="right"/>
      <protection locked="0"/>
    </xf>
    <xf numFmtId="1" fontId="8" fillId="3" borderId="120" xfId="14" applyNumberFormat="1" applyFont="1" applyFill="1" applyBorder="1" applyAlignment="1" applyProtection="1">
      <alignment horizontal="right"/>
      <protection locked="0"/>
    </xf>
    <xf numFmtId="1" fontId="8" fillId="3" borderId="69" xfId="14" applyNumberFormat="1" applyFont="1" applyFill="1" applyBorder="1" applyAlignment="1" applyProtection="1">
      <alignment horizontal="right"/>
      <protection locked="0"/>
    </xf>
    <xf numFmtId="1" fontId="8" fillId="0" borderId="24" xfId="0" applyNumberFormat="1" applyFont="1" applyBorder="1" applyAlignment="1">
      <alignment wrapText="1"/>
    </xf>
    <xf numFmtId="1" fontId="12" fillId="9" borderId="24" xfId="0" applyNumberFormat="1" applyFont="1" applyFill="1" applyBorder="1" applyAlignment="1">
      <alignment horizontal="right"/>
    </xf>
    <xf numFmtId="1" fontId="8" fillId="3" borderId="3" xfId="14" applyNumberFormat="1" applyFont="1" applyFill="1" applyBorder="1" applyAlignment="1" applyProtection="1">
      <alignment horizontal="right"/>
      <protection locked="0"/>
    </xf>
    <xf numFmtId="1" fontId="13" fillId="9" borderId="0" xfId="0" applyNumberFormat="1" applyFont="1" applyFill="1" applyAlignment="1">
      <alignment wrapText="1"/>
    </xf>
    <xf numFmtId="1" fontId="3" fillId="9" borderId="0" xfId="0" applyNumberFormat="1" applyFont="1" applyFill="1"/>
    <xf numFmtId="1" fontId="38" fillId="0" borderId="0" xfId="15" applyNumberFormat="1" applyFont="1" applyBorder="1" applyAlignment="1" applyProtection="1">
      <alignment horizontal="center" vertical="center"/>
      <protection hidden="1"/>
    </xf>
    <xf numFmtId="1" fontId="8" fillId="0" borderId="0" xfId="15" applyNumberFormat="1" applyFont="1" applyBorder="1" applyAlignment="1" applyProtection="1">
      <protection hidden="1"/>
    </xf>
    <xf numFmtId="1" fontId="8" fillId="0" borderId="0" xfId="15" applyNumberFormat="1" applyFont="1" applyAlignment="1" applyProtection="1">
      <protection hidden="1"/>
    </xf>
    <xf numFmtId="1" fontId="8" fillId="2" borderId="0" xfId="15" applyNumberFormat="1" applyFont="1" applyFill="1" applyAlignment="1" applyProtection="1">
      <protection hidden="1"/>
    </xf>
    <xf numFmtId="1" fontId="9" fillId="0" borderId="0" xfId="15" applyNumberFormat="1" applyFont="1" applyAlignment="1" applyProtection="1"/>
    <xf numFmtId="1" fontId="4" fillId="0" borderId="0" xfId="15" applyNumberFormat="1" applyFont="1" applyAlignment="1" applyProtection="1">
      <alignment vertical="center"/>
    </xf>
    <xf numFmtId="1" fontId="4" fillId="0" borderId="0" xfId="15" applyNumberFormat="1" applyFont="1" applyAlignment="1" applyProtection="1">
      <alignment horizontal="center"/>
    </xf>
    <xf numFmtId="1" fontId="4" fillId="0" borderId="0" xfId="15" applyNumberFormat="1" applyFont="1" applyAlignment="1" applyProtection="1">
      <alignment horizontal="center"/>
      <protection hidden="1"/>
    </xf>
    <xf numFmtId="1" fontId="4" fillId="0" borderId="0" xfId="0" applyNumberFormat="1" applyFont="1" applyAlignment="1">
      <alignment vertical="center" wrapText="1"/>
    </xf>
    <xf numFmtId="1" fontId="8" fillId="0" borderId="91" xfId="15" applyNumberFormat="1" applyFont="1" applyBorder="1" applyAlignment="1" applyProtection="1"/>
    <xf numFmtId="1" fontId="8" fillId="3" borderId="28" xfId="7" applyNumberFormat="1" applyFont="1" applyFill="1" applyBorder="1" applyAlignment="1">
      <alignment horizontal="right"/>
      <protection locked="0"/>
    </xf>
    <xf numFmtId="1" fontId="8" fillId="0" borderId="0" xfId="15" applyNumberFormat="1" applyFont="1" applyAlignment="1" applyProtection="1">
      <alignment horizontal="center" vertical="center"/>
      <protection hidden="1"/>
    </xf>
    <xf numFmtId="1" fontId="8" fillId="2" borderId="0" xfId="15" applyNumberFormat="1" applyFont="1" applyFill="1" applyAlignment="1" applyProtection="1">
      <alignment horizontal="center" vertical="center"/>
      <protection hidden="1"/>
    </xf>
    <xf numFmtId="1" fontId="8" fillId="0" borderId="30" xfId="15" applyNumberFormat="1" applyFont="1" applyBorder="1" applyAlignment="1" applyProtection="1"/>
    <xf numFmtId="1" fontId="8" fillId="0" borderId="7" xfId="15" applyNumberFormat="1" applyFont="1" applyBorder="1" applyAlignment="1" applyProtection="1"/>
    <xf numFmtId="1" fontId="8" fillId="0" borderId="20" xfId="15" applyNumberFormat="1" applyFont="1" applyBorder="1" applyAlignment="1" applyProtection="1">
      <alignment horizontal="right"/>
    </xf>
    <xf numFmtId="1" fontId="4" fillId="0" borderId="0" xfId="15" applyNumberFormat="1" applyFont="1" applyAlignment="1" applyProtection="1">
      <protection hidden="1"/>
    </xf>
    <xf numFmtId="1" fontId="4" fillId="0" borderId="0" xfId="15" applyNumberFormat="1" applyFont="1" applyAlignment="1" applyProtection="1"/>
    <xf numFmtId="1" fontId="9" fillId="0" borderId="0" xfId="15" applyNumberFormat="1" applyFont="1" applyBorder="1" applyAlignment="1" applyProtection="1">
      <alignment wrapText="1"/>
    </xf>
    <xf numFmtId="1" fontId="4" fillId="0" borderId="14" xfId="15" applyNumberFormat="1" applyFont="1" applyBorder="1" applyAlignment="1" applyProtection="1">
      <alignment horizontal="center" vertical="center" wrapText="1"/>
    </xf>
    <xf numFmtId="1" fontId="4" fillId="0" borderId="84" xfId="15" applyNumberFormat="1" applyFont="1" applyBorder="1" applyAlignment="1" applyProtection="1">
      <alignment horizontal="center" vertical="center" wrapText="1"/>
    </xf>
    <xf numFmtId="1" fontId="4" fillId="0" borderId="14" xfId="15" applyNumberFormat="1" applyFont="1" applyBorder="1" applyAlignment="1" applyProtection="1">
      <alignment horizontal="center" vertical="center" wrapText="1"/>
      <protection hidden="1"/>
    </xf>
    <xf numFmtId="1" fontId="4" fillId="0" borderId="84" xfId="15" applyNumberFormat="1" applyFont="1" applyBorder="1" applyAlignment="1" applyProtection="1">
      <alignment horizontal="center" vertical="center" wrapText="1"/>
      <protection hidden="1"/>
    </xf>
    <xf numFmtId="1" fontId="4" fillId="0" borderId="21" xfId="15" applyNumberFormat="1" applyFont="1" applyBorder="1" applyAlignment="1" applyProtection="1">
      <alignment horizontal="center" vertical="center" wrapText="1"/>
      <protection hidden="1"/>
    </xf>
    <xf numFmtId="1" fontId="8" fillId="0" borderId="73" xfId="15" applyNumberFormat="1" applyFont="1" applyBorder="1" applyAlignment="1" applyProtection="1"/>
    <xf numFmtId="1" fontId="8" fillId="0" borderId="24" xfId="15" applyNumberFormat="1" applyFont="1" applyBorder="1" applyAlignment="1" applyProtection="1"/>
    <xf numFmtId="1" fontId="8" fillId="3" borderId="28" xfId="7" applyNumberFormat="1" applyFont="1" applyFill="1" applyBorder="1">
      <protection locked="0"/>
    </xf>
    <xf numFmtId="1" fontId="8" fillId="3" borderId="85" xfId="16" applyNumberFormat="1" applyFont="1" applyFill="1" applyBorder="1">
      <protection locked="0"/>
    </xf>
    <xf numFmtId="1" fontId="8" fillId="3" borderId="23" xfId="16" applyNumberFormat="1" applyFont="1" applyFill="1" applyBorder="1">
      <protection locked="0"/>
    </xf>
    <xf numFmtId="1" fontId="8" fillId="3" borderId="96" xfId="16" applyNumberFormat="1" applyFont="1" applyFill="1" applyBorder="1">
      <protection locked="0"/>
    </xf>
    <xf numFmtId="1" fontId="8" fillId="3" borderId="75" xfId="7" applyNumberFormat="1" applyFont="1" applyFill="1" applyBorder="1" applyAlignment="1">
      <alignment horizontal="right"/>
      <protection locked="0"/>
    </xf>
    <xf numFmtId="1" fontId="8" fillId="3" borderId="86" xfId="16" applyNumberFormat="1" applyFont="1" applyFill="1" applyBorder="1">
      <protection locked="0"/>
    </xf>
    <xf numFmtId="1" fontId="8" fillId="3" borderId="34" xfId="16" applyNumberFormat="1" applyFont="1" applyFill="1" applyBorder="1">
      <protection locked="0"/>
    </xf>
    <xf numFmtId="1" fontId="8" fillId="3" borderId="98" xfId="16" applyNumberFormat="1" applyFont="1" applyFill="1" applyBorder="1">
      <protection locked="0"/>
    </xf>
    <xf numFmtId="1" fontId="8" fillId="3" borderId="45" xfId="7" applyNumberFormat="1" applyFont="1" applyFill="1" applyBorder="1" applyAlignment="1">
      <alignment horizontal="right"/>
      <protection locked="0"/>
    </xf>
    <xf numFmtId="1" fontId="8" fillId="0" borderId="39" xfId="15" applyNumberFormat="1" applyFont="1" applyBorder="1" applyAlignment="1" applyProtection="1"/>
    <xf numFmtId="1" fontId="8" fillId="0" borderId="12" xfId="15" applyNumberFormat="1" applyFont="1" applyBorder="1" applyAlignment="1" applyProtection="1">
      <alignment horizontal="right"/>
    </xf>
    <xf numFmtId="1" fontId="4" fillId="0" borderId="0" xfId="15" applyNumberFormat="1" applyFont="1" applyBorder="1" applyAlignment="1" applyProtection="1">
      <alignment horizontal="right"/>
      <protection hidden="1"/>
    </xf>
    <xf numFmtId="1" fontId="8" fillId="2" borderId="0" xfId="15" applyNumberFormat="1" applyFont="1" applyFill="1" applyBorder="1" applyAlignment="1" applyProtection="1">
      <protection hidden="1"/>
    </xf>
    <xf numFmtId="1" fontId="8" fillId="3" borderId="23" xfId="7" applyNumberFormat="1" applyFont="1" applyFill="1" applyBorder="1" applyAlignment="1">
      <alignment horizontal="right"/>
      <protection locked="0"/>
    </xf>
    <xf numFmtId="1" fontId="8" fillId="0" borderId="13" xfId="15" applyNumberFormat="1" applyFont="1" applyBorder="1" applyAlignment="1" applyProtection="1"/>
    <xf numFmtId="1" fontId="8" fillId="0" borderId="109" xfId="15" applyNumberFormat="1" applyFont="1" applyBorder="1" applyAlignment="1" applyProtection="1"/>
    <xf numFmtId="1" fontId="8" fillId="0" borderId="110" xfId="15" applyNumberFormat="1" applyFont="1" applyBorder="1" applyAlignment="1" applyProtection="1"/>
    <xf numFmtId="1" fontId="4" fillId="0" borderId="0" xfId="15" applyNumberFormat="1" applyFont="1" applyBorder="1" applyAlignment="1" applyProtection="1">
      <alignment horizontal="left"/>
    </xf>
    <xf numFmtId="1" fontId="8" fillId="0" borderId="0" xfId="15" applyNumberFormat="1" applyFont="1" applyAlignment="1" applyProtection="1"/>
    <xf numFmtId="1" fontId="8" fillId="0" borderId="6" xfId="15" applyNumberFormat="1" applyFont="1" applyBorder="1" applyAlignment="1" applyProtection="1">
      <alignment horizontal="center" vertical="center" wrapText="1"/>
    </xf>
    <xf numFmtId="0" fontId="8" fillId="0" borderId="6" xfId="15" applyFont="1" applyBorder="1" applyAlignment="1" applyProtection="1">
      <alignment horizontal="center" vertical="center" wrapText="1"/>
    </xf>
    <xf numFmtId="1" fontId="8" fillId="0" borderId="73" xfId="15" applyNumberFormat="1" applyFont="1" applyBorder="1" applyAlignment="1" applyProtection="1">
      <alignment wrapText="1"/>
    </xf>
    <xf numFmtId="1" fontId="8" fillId="3" borderId="23" xfId="15" applyNumberFormat="1" applyFont="1" applyFill="1" applyBorder="1" applyAlignment="1" applyProtection="1">
      <protection locked="0"/>
    </xf>
    <xf numFmtId="1" fontId="8" fillId="0" borderId="30" xfId="15" quotePrefix="1" applyNumberFormat="1" applyFont="1" applyBorder="1" applyAlignment="1" applyProtection="1"/>
    <xf numFmtId="1" fontId="8" fillId="3" borderId="34" xfId="15" applyNumberFormat="1" applyFont="1" applyFill="1" applyBorder="1" applyAlignment="1" applyProtection="1">
      <protection locked="0"/>
    </xf>
    <xf numFmtId="1" fontId="8" fillId="0" borderId="7" xfId="15" applyNumberFormat="1" applyFont="1" applyBorder="1" applyAlignment="1" applyProtection="1">
      <alignment vertical="center"/>
    </xf>
    <xf numFmtId="1" fontId="8" fillId="0" borderId="20" xfId="16" applyNumberFormat="1" applyFont="1" applyFill="1" applyBorder="1" applyProtection="1"/>
    <xf numFmtId="1" fontId="4" fillId="0" borderId="0" xfId="15" applyNumberFormat="1" applyFont="1" applyBorder="1" applyAlignment="1" applyProtection="1"/>
    <xf numFmtId="1" fontId="8" fillId="0" borderId="0" xfId="16" applyNumberFormat="1" applyFont="1" applyFill="1" applyBorder="1" applyProtection="1">
      <protection hidden="1"/>
    </xf>
    <xf numFmtId="1" fontId="9" fillId="0" borderId="3" xfId="15" applyNumberFormat="1" applyFont="1" applyBorder="1" applyAlignment="1" applyProtection="1">
      <alignment horizontal="left"/>
    </xf>
    <xf numFmtId="1" fontId="4" fillId="0" borderId="3" xfId="15" applyNumberFormat="1" applyFont="1" applyBorder="1" applyAlignment="1" applyProtection="1">
      <alignment horizontal="left"/>
    </xf>
    <xf numFmtId="1" fontId="8" fillId="0" borderId="4" xfId="15" applyNumberFormat="1" applyFont="1" applyBorder="1" applyAlignment="1" applyProtection="1">
      <alignment horizontal="center" vertical="center" wrapText="1"/>
    </xf>
    <xf numFmtId="1" fontId="8" fillId="0" borderId="0" xfId="15" applyNumberFormat="1" applyFont="1" applyBorder="1" applyAlignment="1" applyProtection="1">
      <alignment vertical="center" wrapText="1"/>
    </xf>
    <xf numFmtId="1" fontId="8" fillId="0" borderId="0" xfId="15" applyNumberFormat="1" applyFont="1" applyBorder="1" applyAlignment="1" applyProtection="1"/>
    <xf numFmtId="1" fontId="8" fillId="3" borderId="73" xfId="15" applyNumberFormat="1" applyFont="1" applyFill="1" applyBorder="1" applyAlignment="1" applyProtection="1">
      <protection locked="0"/>
    </xf>
    <xf numFmtId="1" fontId="8" fillId="0" borderId="0" xfId="15" applyNumberFormat="1" applyFont="1" applyBorder="1" applyAlignment="1" applyProtection="1">
      <alignment horizontal="center" vertical="center" wrapText="1"/>
    </xf>
    <xf numFmtId="1" fontId="8" fillId="3" borderId="30" xfId="15" applyNumberFormat="1" applyFont="1" applyFill="1" applyBorder="1" applyAlignment="1" applyProtection="1">
      <protection locked="0"/>
    </xf>
    <xf numFmtId="1" fontId="8" fillId="3" borderId="39" xfId="15" applyNumberFormat="1" applyFont="1" applyFill="1" applyBorder="1" applyAlignment="1" applyProtection="1">
      <protection locked="0"/>
    </xf>
    <xf numFmtId="1" fontId="8" fillId="9" borderId="0" xfId="15" applyNumberFormat="1" applyFont="1" applyFill="1" applyAlignment="1" applyProtection="1">
      <protection hidden="1"/>
    </xf>
    <xf numFmtId="1" fontId="7" fillId="9" borderId="0" xfId="15" applyNumberFormat="1" applyFont="1" applyFill="1" applyAlignment="1" applyProtection="1"/>
    <xf numFmtId="1" fontId="8" fillId="9" borderId="0" xfId="15" applyNumberFormat="1" applyFont="1" applyFill="1" applyAlignment="1" applyProtection="1"/>
    <xf numFmtId="0" fontId="44" fillId="21" borderId="20" xfId="0" applyFont="1" applyFill="1" applyBorder="1" applyAlignment="1">
      <alignment horizontal="left" vertical="center" wrapText="1"/>
    </xf>
    <xf numFmtId="0" fontId="44" fillId="21" borderId="20" xfId="0" applyFont="1" applyFill="1" applyBorder="1" applyAlignment="1">
      <alignment horizontal="left" vertical="center"/>
    </xf>
    <xf numFmtId="0" fontId="45" fillId="0" borderId="20" xfId="0" applyFont="1" applyBorder="1" applyAlignment="1" applyProtection="1">
      <alignment vertical="center" wrapText="1"/>
      <protection hidden="1"/>
    </xf>
    <xf numFmtId="0" fontId="45" fillId="0" borderId="20" xfId="0" applyFont="1" applyBorder="1" applyAlignment="1" applyProtection="1">
      <alignment vertical="center"/>
      <protection hidden="1"/>
    </xf>
    <xf numFmtId="1" fontId="8" fillId="0" borderId="91" xfId="0" applyNumberFormat="1" applyFont="1" applyBorder="1" applyAlignment="1">
      <alignment wrapText="1"/>
    </xf>
    <xf numFmtId="1" fontId="8" fillId="0" borderId="24" xfId="0" applyNumberFormat="1" applyFont="1" applyBorder="1" applyAlignment="1" applyProtection="1">
      <alignment wrapText="1"/>
      <protection hidden="1"/>
    </xf>
    <xf numFmtId="1" fontId="8" fillId="0" borderId="92" xfId="0" applyNumberFormat="1" applyFont="1" applyBorder="1" applyAlignment="1">
      <alignment wrapText="1"/>
    </xf>
    <xf numFmtId="1" fontId="4" fillId="9" borderId="4" xfId="15" applyNumberFormat="1" applyFont="1" applyFill="1" applyBorder="1" applyAlignment="1" applyProtection="1">
      <alignment horizontal="center" vertical="center" wrapText="1"/>
    </xf>
    <xf numFmtId="1" fontId="4" fillId="9" borderId="20" xfId="15" applyNumberFormat="1" applyFont="1" applyFill="1" applyBorder="1" applyAlignment="1" applyProtection="1">
      <alignment horizontal="center" vertical="center" wrapText="1"/>
    </xf>
    <xf numFmtId="1" fontId="8" fillId="9" borderId="30" xfId="15" applyNumberFormat="1" applyFont="1" applyFill="1" applyBorder="1" applyAlignment="1" applyProtection="1"/>
    <xf numFmtId="1" fontId="8" fillId="9" borderId="28" xfId="17" applyNumberFormat="1" applyFont="1" applyFill="1" applyBorder="1" applyAlignment="1">
      <alignment horizontal="right"/>
      <protection locked="0"/>
    </xf>
    <xf numFmtId="1" fontId="8" fillId="9" borderId="66" xfId="17" applyNumberFormat="1" applyFont="1" applyFill="1" applyBorder="1" applyAlignment="1">
      <alignment horizontal="right"/>
      <protection locked="0"/>
    </xf>
    <xf numFmtId="1" fontId="4" fillId="9" borderId="7" xfId="15" applyNumberFormat="1" applyFont="1" applyFill="1" applyBorder="1" applyAlignment="1" applyProtection="1"/>
    <xf numFmtId="1" fontId="8" fillId="9" borderId="20" xfId="15" applyNumberFormat="1" applyFont="1" applyFill="1" applyBorder="1" applyAlignment="1" applyProtection="1">
      <alignment horizontal="right"/>
    </xf>
    <xf numFmtId="1" fontId="24" fillId="9" borderId="20" xfId="0" applyNumberFormat="1" applyFont="1" applyFill="1" applyBorder="1"/>
    <xf numFmtId="1" fontId="8" fillId="3" borderId="73" xfId="7" applyNumberFormat="1" applyFont="1" applyFill="1" applyBorder="1" applyAlignment="1">
      <alignment horizontal="right"/>
      <protection locked="0"/>
    </xf>
    <xf numFmtId="1" fontId="4" fillId="9" borderId="20" xfId="15" applyNumberFormat="1" applyFont="1" applyFill="1" applyBorder="1" applyAlignment="1" applyProtection="1">
      <alignment horizontal="center" vertical="center" wrapText="1"/>
      <protection hidden="1"/>
    </xf>
    <xf numFmtId="1" fontId="4" fillId="9" borderId="17" xfId="15" applyNumberFormat="1" applyFont="1" applyFill="1" applyBorder="1" applyAlignment="1" applyProtection="1">
      <alignment horizontal="center" vertical="center" wrapText="1"/>
      <protection hidden="1"/>
    </xf>
    <xf numFmtId="1" fontId="8" fillId="9" borderId="24" xfId="15" applyNumberFormat="1" applyFont="1" applyFill="1" applyBorder="1" applyAlignment="1" applyProtection="1">
      <alignment horizontal="right"/>
    </xf>
    <xf numFmtId="1" fontId="8" fillId="9" borderId="28" xfId="18" applyNumberFormat="1" applyFont="1" applyFill="1" applyBorder="1" applyAlignment="1">
      <alignment horizontal="right"/>
      <protection locked="0"/>
    </xf>
    <xf numFmtId="1" fontId="8" fillId="9" borderId="24" xfId="18" applyNumberFormat="1" applyFont="1" applyFill="1" applyBorder="1" applyAlignment="1">
      <alignment horizontal="right"/>
      <protection locked="0"/>
    </xf>
    <xf numFmtId="1" fontId="8" fillId="9" borderId="26" xfId="18" applyNumberFormat="1" applyFont="1" applyFill="1" applyBorder="1" applyAlignment="1">
      <alignment horizontal="right"/>
      <protection locked="0"/>
    </xf>
    <xf numFmtId="1" fontId="8" fillId="9" borderId="39" xfId="15" applyNumberFormat="1" applyFont="1" applyFill="1" applyBorder="1" applyAlignment="1" applyProtection="1"/>
    <xf numFmtId="1" fontId="8" fillId="9" borderId="39" xfId="15" applyNumberFormat="1" applyFont="1" applyFill="1" applyBorder="1" applyAlignment="1" applyProtection="1">
      <alignment horizontal="right"/>
    </xf>
    <xf numFmtId="1" fontId="8" fillId="9" borderId="45" xfId="18" applyNumberFormat="1" applyFont="1" applyFill="1" applyBorder="1" applyAlignment="1">
      <alignment horizontal="right"/>
      <protection locked="0"/>
    </xf>
    <xf numFmtId="1" fontId="8" fillId="9" borderId="39" xfId="18" applyNumberFormat="1" applyFont="1" applyFill="1" applyBorder="1" applyAlignment="1">
      <alignment horizontal="right"/>
      <protection locked="0"/>
    </xf>
    <xf numFmtId="1" fontId="8" fillId="9" borderId="43" xfId="18" applyNumberFormat="1" applyFont="1" applyFill="1" applyBorder="1" applyAlignment="1">
      <alignment horizontal="right"/>
      <protection locked="0"/>
    </xf>
    <xf numFmtId="1" fontId="8" fillId="9" borderId="13" xfId="15" applyNumberFormat="1" applyFont="1" applyFill="1" applyBorder="1" applyAlignment="1" applyProtection="1"/>
    <xf numFmtId="1" fontId="8" fillId="9" borderId="13" xfId="15" applyNumberFormat="1" applyFont="1" applyFill="1" applyBorder="1" applyAlignment="1" applyProtection="1">
      <alignment horizontal="right"/>
    </xf>
    <xf numFmtId="1" fontId="8" fillId="9" borderId="46" xfId="15" applyNumberFormat="1" applyFont="1" applyFill="1" applyBorder="1" applyAlignment="1" applyProtection="1">
      <alignment horizontal="right"/>
    </xf>
    <xf numFmtId="1" fontId="8" fillId="9" borderId="12" xfId="15" applyNumberFormat="1" applyFont="1" applyFill="1" applyBorder="1" applyAlignment="1" applyProtection="1">
      <alignment horizontal="right"/>
    </xf>
    <xf numFmtId="1" fontId="8" fillId="10" borderId="0" xfId="0" applyNumberFormat="1" applyFont="1" applyFill="1" applyProtection="1">
      <protection hidden="1"/>
    </xf>
    <xf numFmtId="1" fontId="8" fillId="8" borderId="0" xfId="0" applyNumberFormat="1" applyFont="1" applyFill="1" applyProtection="1">
      <protection hidden="1"/>
    </xf>
    <xf numFmtId="0" fontId="8" fillId="9" borderId="5" xfId="0" applyFont="1" applyFill="1" applyBorder="1"/>
    <xf numFmtId="0" fontId="8" fillId="9" borderId="0" xfId="0" applyFont="1" applyFill="1"/>
    <xf numFmtId="0" fontId="8" fillId="9" borderId="66" xfId="0" applyFont="1" applyFill="1" applyBorder="1"/>
    <xf numFmtId="0" fontId="8" fillId="0" borderId="14" xfId="0" applyFont="1" applyBorder="1" applyAlignment="1">
      <alignment horizontal="center" vertical="center" wrapText="1"/>
    </xf>
    <xf numFmtId="0" fontId="8" fillId="0" borderId="21" xfId="0" applyFont="1" applyBorder="1" applyAlignment="1">
      <alignment horizontal="center" vertical="center"/>
    </xf>
    <xf numFmtId="0" fontId="8" fillId="0" borderId="84"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8" fillId="0" borderId="20" xfId="0" applyFont="1" applyBorder="1" applyAlignment="1">
      <alignment wrapText="1"/>
    </xf>
    <xf numFmtId="1" fontId="8" fillId="0" borderId="14" xfId="0" applyNumberFormat="1" applyFont="1" applyBorder="1" applyAlignment="1">
      <alignment horizontal="right" wrapText="1"/>
    </xf>
    <xf numFmtId="1" fontId="8" fillId="0" borderId="21" xfId="0" applyNumberFormat="1" applyFont="1" applyBorder="1" applyAlignment="1">
      <alignment horizontal="right" wrapText="1"/>
    </xf>
    <xf numFmtId="1" fontId="8" fillId="0" borderId="19" xfId="0" applyNumberFormat="1" applyFont="1" applyBorder="1" applyAlignment="1">
      <alignment horizontal="right" wrapText="1"/>
    </xf>
    <xf numFmtId="1" fontId="8" fillId="3" borderId="14" xfId="0" applyNumberFormat="1" applyFont="1" applyFill="1" applyBorder="1" applyAlignment="1" applyProtection="1">
      <alignment horizontal="right"/>
      <protection locked="0"/>
    </xf>
    <xf numFmtId="1" fontId="8" fillId="3" borderId="84" xfId="0" applyNumberFormat="1" applyFont="1" applyFill="1" applyBorder="1" applyAlignment="1" applyProtection="1">
      <alignment horizontal="right"/>
      <protection locked="0"/>
    </xf>
    <xf numFmtId="1" fontId="8" fillId="3" borderId="21" xfId="0" applyNumberFormat="1" applyFont="1" applyFill="1" applyBorder="1" applyAlignment="1" applyProtection="1">
      <alignment horizontal="right"/>
      <protection locked="0"/>
    </xf>
    <xf numFmtId="1" fontId="8" fillId="3" borderId="103" xfId="0" applyNumberFormat="1" applyFont="1" applyFill="1" applyBorder="1" applyAlignment="1" applyProtection="1">
      <alignment horizontal="right"/>
      <protection locked="0"/>
    </xf>
    <xf numFmtId="1" fontId="8" fillId="3" borderId="19" xfId="0" applyNumberFormat="1" applyFont="1" applyFill="1" applyBorder="1" applyAlignment="1" applyProtection="1">
      <alignment horizontal="right"/>
      <protection locked="0"/>
    </xf>
    <xf numFmtId="1" fontId="7" fillId="9" borderId="3" xfId="0" applyNumberFormat="1" applyFont="1" applyFill="1" applyBorder="1"/>
    <xf numFmtId="1" fontId="4" fillId="9" borderId="3" xfId="0" applyNumberFormat="1" applyFont="1" applyFill="1" applyBorder="1"/>
    <xf numFmtId="0" fontId="8" fillId="0" borderId="13" xfId="0" applyFont="1" applyBorder="1"/>
    <xf numFmtId="1" fontId="8" fillId="0" borderId="111" xfId="0" applyNumberFormat="1" applyFont="1" applyBorder="1" applyAlignment="1">
      <alignment horizontal="right"/>
    </xf>
    <xf numFmtId="1" fontId="8" fillId="0" borderId="67" xfId="0" applyNumberFormat="1" applyFont="1" applyBorder="1" applyAlignment="1">
      <alignment horizontal="right"/>
    </xf>
    <xf numFmtId="1" fontId="8" fillId="0" borderId="116" xfId="0" applyNumberFormat="1" applyFont="1" applyBorder="1" applyAlignment="1">
      <alignment horizontal="right"/>
    </xf>
    <xf numFmtId="0" fontId="8" fillId="0" borderId="73" xfId="0" applyFont="1" applyBorder="1"/>
    <xf numFmtId="1" fontId="8" fillId="0" borderId="85" xfId="0" applyNumberFormat="1" applyFont="1" applyBorder="1" applyAlignment="1">
      <alignment horizontal="right"/>
    </xf>
    <xf numFmtId="1" fontId="8" fillId="0" borderId="96" xfId="0" applyNumberFormat="1" applyFont="1" applyBorder="1" applyAlignment="1">
      <alignment horizontal="right"/>
    </xf>
    <xf numFmtId="1" fontId="8" fillId="0" borderId="23" xfId="0" applyNumberFormat="1" applyFont="1" applyBorder="1" applyAlignment="1">
      <alignment horizontal="right"/>
    </xf>
    <xf numFmtId="1" fontId="8" fillId="3" borderId="85" xfId="0" applyNumberFormat="1" applyFont="1" applyFill="1" applyBorder="1" applyAlignment="1" applyProtection="1">
      <alignment horizontal="right"/>
      <protection locked="0"/>
    </xf>
    <xf numFmtId="1" fontId="8" fillId="3" borderId="96" xfId="0" applyNumberFormat="1" applyFont="1" applyFill="1" applyBorder="1" applyAlignment="1" applyProtection="1">
      <alignment horizontal="right"/>
      <protection locked="0"/>
    </xf>
    <xf numFmtId="1" fontId="8" fillId="3" borderId="76" xfId="0" applyNumberFormat="1" applyFont="1" applyFill="1" applyBorder="1" applyAlignment="1" applyProtection="1">
      <alignment horizontal="right"/>
      <protection locked="0"/>
    </xf>
    <xf numFmtId="1" fontId="8" fillId="0" borderId="130" xfId="0" applyNumberFormat="1" applyFont="1" applyBorder="1" applyAlignment="1">
      <alignment horizontal="right"/>
    </xf>
    <xf numFmtId="1" fontId="8" fillId="0" borderId="100" xfId="0" applyNumberFormat="1" applyFont="1" applyBorder="1" applyAlignment="1">
      <alignment horizontal="right"/>
    </xf>
    <xf numFmtId="1" fontId="8" fillId="0" borderId="28" xfId="0" applyNumberFormat="1" applyFont="1" applyBorder="1" applyAlignment="1">
      <alignment horizontal="right"/>
    </xf>
    <xf numFmtId="1" fontId="8" fillId="3" borderId="130" xfId="0" applyNumberFormat="1" applyFont="1" applyFill="1" applyBorder="1" applyAlignment="1" applyProtection="1">
      <alignment horizontal="right"/>
      <protection locked="0"/>
    </xf>
    <xf numFmtId="1" fontId="8" fillId="3" borderId="100" xfId="0" applyNumberFormat="1" applyFont="1" applyFill="1" applyBorder="1" applyAlignment="1" applyProtection="1">
      <alignment horizontal="right"/>
      <protection locked="0"/>
    </xf>
    <xf numFmtId="1" fontId="8" fillId="3" borderId="167" xfId="0" applyNumberFormat="1" applyFont="1" applyFill="1" applyBorder="1" applyAlignment="1" applyProtection="1">
      <alignment horizontal="right"/>
      <protection locked="0"/>
    </xf>
    <xf numFmtId="0" fontId="8" fillId="0" borderId="20" xfId="0" applyFont="1" applyBorder="1"/>
    <xf numFmtId="1" fontId="8" fillId="0" borderId="109" xfId="0" applyNumberFormat="1" applyFont="1" applyBorder="1" applyAlignment="1">
      <alignment horizontal="right"/>
    </xf>
    <xf numFmtId="1" fontId="8" fillId="0" borderId="40" xfId="0" applyNumberFormat="1" applyFont="1" applyBorder="1" applyAlignment="1">
      <alignment horizontal="right"/>
    </xf>
    <xf numFmtId="1" fontId="8" fillId="0" borderId="45" xfId="0" applyNumberFormat="1" applyFont="1" applyBorder="1" applyAlignment="1">
      <alignment horizontal="right"/>
    </xf>
    <xf numFmtId="1" fontId="8" fillId="3" borderId="109" xfId="0" applyNumberFormat="1" applyFont="1" applyFill="1" applyBorder="1" applyAlignment="1" applyProtection="1">
      <alignment horizontal="right"/>
      <protection locked="0"/>
    </xf>
    <xf numFmtId="1" fontId="8" fillId="3" borderId="40" xfId="0" applyNumberFormat="1" applyFont="1" applyFill="1" applyBorder="1" applyAlignment="1" applyProtection="1">
      <alignment horizontal="right"/>
      <protection locked="0"/>
    </xf>
    <xf numFmtId="1" fontId="8" fillId="3" borderId="165" xfId="0" applyNumberFormat="1" applyFont="1" applyFill="1" applyBorder="1" applyAlignment="1" applyProtection="1">
      <alignment horizontal="right"/>
      <protection locked="0"/>
    </xf>
    <xf numFmtId="0" fontId="8" fillId="0" borderId="73" xfId="0" applyFont="1" applyBorder="1" applyAlignment="1">
      <alignment horizontal="left" vertical="center" wrapText="1"/>
    </xf>
    <xf numFmtId="0" fontId="8" fillId="4" borderId="85" xfId="0" applyFont="1" applyFill="1" applyBorder="1" applyAlignment="1">
      <alignment horizontal="right"/>
    </xf>
    <xf numFmtId="0" fontId="8" fillId="4" borderId="23" xfId="0" applyFont="1" applyFill="1" applyBorder="1" applyAlignment="1">
      <alignment horizontal="right"/>
    </xf>
    <xf numFmtId="0" fontId="8" fillId="0" borderId="30" xfId="0" applyFont="1" applyBorder="1" applyAlignment="1">
      <alignment horizontal="left" vertical="center" wrapText="1"/>
    </xf>
    <xf numFmtId="1" fontId="8" fillId="0" borderId="86" xfId="0" applyNumberFormat="1" applyFont="1" applyBorder="1" applyAlignment="1">
      <alignment horizontal="right"/>
    </xf>
    <xf numFmtId="1" fontId="8" fillId="0" borderId="98" xfId="0" applyNumberFormat="1" applyFont="1" applyBorder="1" applyAlignment="1">
      <alignment horizontal="right"/>
    </xf>
    <xf numFmtId="1" fontId="8" fillId="0" borderId="34" xfId="0" applyNumberFormat="1" applyFont="1" applyBorder="1" applyAlignment="1">
      <alignment horizontal="right"/>
    </xf>
    <xf numFmtId="0" fontId="8" fillId="4" borderId="86" xfId="0" applyFont="1" applyFill="1" applyBorder="1" applyAlignment="1">
      <alignment horizontal="right"/>
    </xf>
    <xf numFmtId="0" fontId="8" fillId="4" borderId="34" xfId="0" applyFont="1" applyFill="1" applyBorder="1" applyAlignment="1">
      <alignment horizontal="right"/>
    </xf>
    <xf numFmtId="1" fontId="8" fillId="3" borderId="86" xfId="0" applyNumberFormat="1" applyFont="1" applyFill="1" applyBorder="1" applyAlignment="1" applyProtection="1">
      <alignment horizontal="right"/>
      <protection locked="0"/>
    </xf>
    <xf numFmtId="1" fontId="8" fillId="3" borderId="98" xfId="0" applyNumberFormat="1" applyFont="1" applyFill="1" applyBorder="1" applyAlignment="1" applyProtection="1">
      <alignment horizontal="right"/>
      <protection locked="0"/>
    </xf>
    <xf numFmtId="1" fontId="8" fillId="3" borderId="79" xfId="0" applyNumberFormat="1" applyFont="1" applyFill="1" applyBorder="1" applyAlignment="1" applyProtection="1">
      <alignment horizontal="right"/>
      <protection locked="0"/>
    </xf>
    <xf numFmtId="0" fontId="8" fillId="4" borderId="79" xfId="0" applyFont="1" applyFill="1" applyBorder="1" applyAlignment="1">
      <alignment horizontal="right"/>
    </xf>
    <xf numFmtId="0" fontId="8" fillId="0" borderId="39" xfId="0" applyFont="1" applyBorder="1" applyAlignment="1">
      <alignment horizontal="left" vertical="center" wrapText="1"/>
    </xf>
    <xf numFmtId="1" fontId="8" fillId="11" borderId="20" xfId="0" applyNumberFormat="1" applyFont="1" applyFill="1" applyBorder="1"/>
    <xf numFmtId="1" fontId="8" fillId="0" borderId="8" xfId="6" applyNumberFormat="1" applyFont="1" applyBorder="1" applyAlignment="1">
      <alignment horizontal="center" vertical="center" wrapText="1"/>
    </xf>
    <xf numFmtId="1" fontId="8" fillId="0" borderId="19" xfId="2" applyNumberFormat="1" applyFont="1" applyBorder="1" applyAlignment="1" applyProtection="1">
      <alignment horizontal="center" vertical="center"/>
      <protection hidden="1"/>
    </xf>
    <xf numFmtId="1" fontId="8" fillId="3" borderId="104" xfId="0" applyNumberFormat="1" applyFont="1" applyFill="1" applyBorder="1" applyAlignment="1" applyProtection="1">
      <alignment horizontal="right"/>
      <protection locked="0"/>
    </xf>
    <xf numFmtId="1" fontId="8" fillId="4" borderId="104" xfId="0" applyNumberFormat="1" applyFont="1" applyFill="1" applyBorder="1" applyAlignment="1">
      <alignment horizontal="right"/>
    </xf>
    <xf numFmtId="1" fontId="8" fillId="4" borderId="96" xfId="0" applyNumberFormat="1" applyFont="1" applyFill="1" applyBorder="1" applyAlignment="1">
      <alignment horizontal="right"/>
    </xf>
    <xf numFmtId="1" fontId="8" fillId="4" borderId="68" xfId="0" applyNumberFormat="1" applyFont="1" applyFill="1" applyBorder="1" applyAlignment="1">
      <alignment horizontal="right"/>
    </xf>
    <xf numFmtId="1" fontId="8" fillId="4" borderId="116" xfId="0" applyNumberFormat="1" applyFont="1" applyFill="1" applyBorder="1" applyAlignment="1">
      <alignment horizontal="right"/>
    </xf>
    <xf numFmtId="1" fontId="8" fillId="3" borderId="162" xfId="0" applyNumberFormat="1" applyFont="1" applyFill="1" applyBorder="1" applyAlignment="1" applyProtection="1">
      <alignment horizontal="right"/>
      <protection locked="0"/>
    </xf>
    <xf numFmtId="1" fontId="8" fillId="4" borderId="162" xfId="0" applyNumberFormat="1" applyFont="1" applyFill="1" applyBorder="1" applyAlignment="1">
      <alignment horizontal="right"/>
    </xf>
    <xf numFmtId="1" fontId="8" fillId="4" borderId="100" xfId="0" applyNumberFormat="1" applyFont="1" applyFill="1" applyBorder="1" applyAlignment="1">
      <alignment horizontal="right"/>
    </xf>
    <xf numFmtId="1" fontId="8" fillId="3" borderId="99" xfId="0" applyNumberFormat="1" applyFont="1" applyFill="1" applyBorder="1" applyAlignment="1" applyProtection="1">
      <alignment horizontal="right"/>
      <protection locked="0"/>
    </xf>
    <xf numFmtId="1" fontId="8" fillId="4" borderId="99" xfId="0" applyNumberFormat="1" applyFont="1" applyFill="1" applyBorder="1" applyAlignment="1">
      <alignment horizontal="right"/>
    </xf>
    <xf numFmtId="1" fontId="8" fillId="4" borderId="79" xfId="0" applyNumberFormat="1" applyFont="1" applyFill="1" applyBorder="1" applyAlignment="1">
      <alignment horizontal="right"/>
    </xf>
    <xf numFmtId="1" fontId="8" fillId="3" borderId="154" xfId="0" applyNumberFormat="1" applyFont="1" applyFill="1" applyBorder="1" applyAlignment="1" applyProtection="1">
      <alignment horizontal="right"/>
      <protection locked="0"/>
    </xf>
    <xf numFmtId="1" fontId="8" fillId="4" borderId="154" xfId="0" applyNumberFormat="1" applyFont="1" applyFill="1" applyBorder="1" applyAlignment="1">
      <alignment horizontal="right"/>
    </xf>
    <xf numFmtId="1" fontId="8" fillId="4" borderId="81" xfId="0" applyNumberFormat="1" applyFont="1" applyFill="1" applyBorder="1" applyAlignment="1">
      <alignment horizontal="right"/>
    </xf>
    <xf numFmtId="1" fontId="8" fillId="3" borderId="41" xfId="0" applyNumberFormat="1" applyFont="1" applyFill="1" applyBorder="1" applyAlignment="1" applyProtection="1">
      <alignment horizontal="right"/>
      <protection locked="0"/>
    </xf>
    <xf numFmtId="1" fontId="8" fillId="4" borderId="41" xfId="0" applyNumberFormat="1" applyFont="1" applyFill="1" applyBorder="1" applyAlignment="1">
      <alignment horizontal="right"/>
    </xf>
    <xf numFmtId="1" fontId="8" fillId="4" borderId="165" xfId="0" applyNumberFormat="1" applyFont="1" applyFill="1" applyBorder="1" applyAlignment="1">
      <alignment horizontal="right"/>
    </xf>
    <xf numFmtId="1" fontId="8" fillId="3" borderId="116" xfId="0" applyNumberFormat="1" applyFont="1" applyFill="1" applyBorder="1" applyAlignment="1" applyProtection="1">
      <alignment horizontal="right"/>
      <protection locked="0"/>
    </xf>
    <xf numFmtId="1" fontId="8" fillId="4" borderId="167" xfId="0" applyNumberFormat="1" applyFont="1" applyFill="1" applyBorder="1" applyAlignment="1">
      <alignment horizontal="right"/>
    </xf>
    <xf numFmtId="1" fontId="8" fillId="0" borderId="49" xfId="0" applyNumberFormat="1" applyFont="1" applyBorder="1" applyAlignment="1">
      <alignment horizontal="right"/>
    </xf>
    <xf numFmtId="1" fontId="8" fillId="0" borderId="149" xfId="0" applyNumberFormat="1" applyFont="1" applyBorder="1" applyAlignment="1">
      <alignment horizontal="right"/>
    </xf>
    <xf numFmtId="1" fontId="8" fillId="0" borderId="173" xfId="0" applyNumberFormat="1" applyFont="1" applyBorder="1" applyAlignment="1">
      <alignment horizontal="right"/>
    </xf>
    <xf numFmtId="1" fontId="8" fillId="3" borderId="174" xfId="0" applyNumberFormat="1" applyFont="1" applyFill="1" applyBorder="1" applyAlignment="1" applyProtection="1">
      <alignment horizontal="right"/>
      <protection locked="0"/>
    </xf>
    <xf numFmtId="1" fontId="8" fillId="3" borderId="175" xfId="0" applyNumberFormat="1" applyFont="1" applyFill="1" applyBorder="1" applyAlignment="1" applyProtection="1">
      <alignment horizontal="right"/>
      <protection locked="0"/>
    </xf>
    <xf numFmtId="1" fontId="8" fillId="3" borderId="176" xfId="0" applyNumberFormat="1" applyFont="1" applyFill="1" applyBorder="1" applyAlignment="1" applyProtection="1">
      <alignment horizontal="right"/>
      <protection locked="0"/>
    </xf>
    <xf numFmtId="1" fontId="8" fillId="3" borderId="61" xfId="0" applyNumberFormat="1" applyFont="1" applyFill="1" applyBorder="1" applyAlignment="1" applyProtection="1">
      <alignment horizontal="right"/>
      <protection locked="0"/>
    </xf>
    <xf numFmtId="1" fontId="8" fillId="4" borderId="174" xfId="0" applyNumberFormat="1" applyFont="1" applyFill="1" applyBorder="1" applyAlignment="1">
      <alignment horizontal="right"/>
    </xf>
    <xf numFmtId="1" fontId="8" fillId="4" borderId="176" xfId="0" applyNumberFormat="1" applyFont="1" applyFill="1" applyBorder="1" applyAlignment="1">
      <alignment horizontal="right"/>
    </xf>
    <xf numFmtId="1" fontId="8" fillId="3" borderId="123" xfId="0" applyNumberFormat="1" applyFont="1" applyFill="1" applyBorder="1" applyAlignment="1" applyProtection="1">
      <alignment horizontal="right"/>
      <protection locked="0"/>
    </xf>
    <xf numFmtId="1" fontId="8" fillId="3" borderId="155" xfId="0" applyNumberFormat="1" applyFont="1" applyFill="1" applyBorder="1" applyAlignment="1" applyProtection="1">
      <alignment horizontal="right"/>
      <protection locked="0"/>
    </xf>
    <xf numFmtId="1" fontId="8" fillId="3" borderId="25" xfId="0" applyNumberFormat="1" applyFont="1" applyFill="1" applyBorder="1" applyAlignment="1" applyProtection="1">
      <alignment horizontal="right"/>
      <protection locked="0"/>
    </xf>
    <xf numFmtId="1" fontId="8" fillId="3" borderId="153" xfId="0" applyNumberFormat="1" applyFont="1" applyFill="1" applyBorder="1" applyAlignment="1" applyProtection="1">
      <alignment horizontal="right"/>
      <protection locked="0"/>
    </xf>
    <xf numFmtId="1" fontId="8" fillId="0" borderId="20" xfId="0" quotePrefix="1" applyNumberFormat="1" applyFont="1" applyBorder="1" applyAlignment="1">
      <alignment horizontal="center" vertical="center"/>
    </xf>
    <xf numFmtId="1" fontId="8" fillId="9" borderId="20" xfId="0" applyNumberFormat="1" applyFont="1" applyFill="1" applyBorder="1" applyAlignment="1">
      <alignment horizontal="center" vertical="center" wrapText="1"/>
    </xf>
    <xf numFmtId="1" fontId="8" fillId="9" borderId="14" xfId="0" applyNumberFormat="1" applyFont="1" applyFill="1" applyBorder="1" applyAlignment="1" applyProtection="1">
      <alignment horizontal="center" vertical="center" wrapText="1"/>
      <protection hidden="1"/>
    </xf>
    <xf numFmtId="1" fontId="8" fillId="9" borderId="15" xfId="0" applyNumberFormat="1" applyFont="1" applyFill="1" applyBorder="1" applyAlignment="1" applyProtection="1">
      <alignment horizontal="center" vertical="center" wrapText="1"/>
      <protection hidden="1"/>
    </xf>
    <xf numFmtId="1" fontId="8" fillId="9" borderId="84" xfId="0" applyNumberFormat="1" applyFont="1" applyFill="1" applyBorder="1" applyAlignment="1" applyProtection="1">
      <alignment horizontal="center" vertical="center" wrapText="1"/>
      <protection hidden="1"/>
    </xf>
    <xf numFmtId="0" fontId="8" fillId="9" borderId="73" xfId="0" applyFont="1" applyFill="1" applyBorder="1" applyAlignment="1">
      <alignment horizontal="right"/>
    </xf>
    <xf numFmtId="0" fontId="8" fillId="9" borderId="85" xfId="0" applyFont="1" applyFill="1" applyBorder="1" applyAlignment="1" applyProtection="1">
      <alignment horizontal="right"/>
      <protection locked="0"/>
    </xf>
    <xf numFmtId="0" fontId="8" fillId="9" borderId="104" xfId="0" applyFont="1" applyFill="1" applyBorder="1" applyAlignment="1" applyProtection="1">
      <alignment horizontal="right"/>
      <protection locked="0"/>
    </xf>
    <xf numFmtId="0" fontId="8" fillId="9" borderId="95" xfId="0" applyFont="1" applyFill="1" applyBorder="1" applyAlignment="1" applyProtection="1">
      <alignment horizontal="right"/>
      <protection locked="0"/>
    </xf>
    <xf numFmtId="0" fontId="8" fillId="9" borderId="30" xfId="0" applyFont="1" applyFill="1" applyBorder="1" applyAlignment="1">
      <alignment horizontal="right"/>
    </xf>
    <xf numFmtId="0" fontId="8" fillId="9" borderId="86" xfId="0" applyFont="1" applyFill="1" applyBorder="1" applyAlignment="1" applyProtection="1">
      <alignment horizontal="right"/>
      <protection locked="0"/>
    </xf>
    <xf numFmtId="0" fontId="8" fillId="9" borderId="99" xfId="0" applyFont="1" applyFill="1" applyBorder="1" applyAlignment="1" applyProtection="1">
      <alignment horizontal="right"/>
      <protection locked="0"/>
    </xf>
    <xf numFmtId="0" fontId="8" fillId="9" borderId="108" xfId="0" applyFont="1" applyFill="1" applyBorder="1" applyAlignment="1" applyProtection="1">
      <alignment horizontal="right"/>
      <protection locked="0"/>
    </xf>
    <xf numFmtId="0" fontId="8" fillId="9" borderId="39" xfId="0" applyFont="1" applyFill="1" applyBorder="1" applyAlignment="1">
      <alignment horizontal="right"/>
    </xf>
    <xf numFmtId="0" fontId="8" fillId="9" borderId="109" xfId="0" applyFont="1" applyFill="1" applyBorder="1" applyAlignment="1" applyProtection="1">
      <alignment horizontal="right"/>
      <protection locked="0"/>
    </xf>
    <xf numFmtId="0" fontId="8" fillId="9" borderId="41" xfId="0" applyFont="1" applyFill="1" applyBorder="1" applyAlignment="1" applyProtection="1">
      <alignment horizontal="right"/>
      <protection locked="0"/>
    </xf>
    <xf numFmtId="0" fontId="8" fillId="9" borderId="110" xfId="0" applyFont="1" applyFill="1" applyBorder="1" applyAlignment="1" applyProtection="1">
      <alignment horizontal="right"/>
      <protection locked="0"/>
    </xf>
    <xf numFmtId="0" fontId="8" fillId="9" borderId="20" xfId="0" applyFont="1" applyFill="1" applyBorder="1" applyAlignment="1">
      <alignment horizontal="center"/>
    </xf>
    <xf numFmtId="0" fontId="8" fillId="9" borderId="20" xfId="0" applyFont="1" applyFill="1" applyBorder="1" applyAlignment="1">
      <alignment horizontal="right"/>
    </xf>
    <xf numFmtId="0" fontId="8" fillId="9" borderId="14" xfId="0" applyFont="1" applyFill="1" applyBorder="1" applyAlignment="1">
      <alignment horizontal="right"/>
    </xf>
    <xf numFmtId="0" fontId="8" fillId="9" borderId="15" xfId="0" applyFont="1" applyFill="1" applyBorder="1" applyAlignment="1">
      <alignment horizontal="right"/>
    </xf>
    <xf numFmtId="0" fontId="8" fillId="9" borderId="84" xfId="0" applyFont="1" applyFill="1" applyBorder="1" applyAlignment="1">
      <alignment horizontal="right"/>
    </xf>
    <xf numFmtId="0" fontId="8" fillId="9" borderId="73" xfId="0" applyFont="1" applyFill="1" applyBorder="1" applyAlignment="1">
      <alignment horizontal="left" vertical="top"/>
    </xf>
    <xf numFmtId="0" fontId="8" fillId="9" borderId="30" xfId="0" applyFont="1" applyFill="1" applyBorder="1" applyAlignment="1">
      <alignment horizontal="left" vertical="top"/>
    </xf>
    <xf numFmtId="0" fontId="8" fillId="9" borderId="39" xfId="0" applyFont="1" applyFill="1" applyBorder="1" applyAlignment="1">
      <alignment horizontal="left" vertical="top"/>
    </xf>
    <xf numFmtId="1" fontId="7" fillId="0" borderId="88" xfId="0" applyNumberFormat="1" applyFont="1" applyBorder="1" applyProtection="1">
      <protection hidden="1"/>
    </xf>
    <xf numFmtId="1" fontId="7" fillId="0" borderId="89" xfId="0" applyNumberFormat="1" applyFont="1" applyBorder="1" applyProtection="1">
      <protection hidden="1"/>
    </xf>
    <xf numFmtId="1" fontId="7" fillId="0" borderId="0" xfId="0" applyNumberFormat="1" applyFont="1" applyProtection="1">
      <protection hidden="1"/>
    </xf>
    <xf numFmtId="1" fontId="9" fillId="9" borderId="3" xfId="1" quotePrefix="1" applyNumberFormat="1" applyFont="1" applyFill="1" applyBorder="1"/>
    <xf numFmtId="1" fontId="8" fillId="3" borderId="85" xfId="1" applyNumberFormat="1" applyFont="1" applyFill="1" applyBorder="1" applyAlignment="1" applyProtection="1">
      <alignment horizontal="right"/>
      <protection locked="0"/>
    </xf>
    <xf numFmtId="1" fontId="8" fillId="3" borderId="96" xfId="1" applyNumberFormat="1" applyFont="1" applyFill="1" applyBorder="1" applyAlignment="1" applyProtection="1">
      <alignment horizontal="right"/>
      <protection locked="0"/>
    </xf>
    <xf numFmtId="1" fontId="8" fillId="3" borderId="104" xfId="1" applyNumberFormat="1" applyFont="1" applyFill="1" applyBorder="1" applyAlignment="1" applyProtection="1">
      <alignment horizontal="right"/>
      <protection locked="0"/>
    </xf>
    <xf numFmtId="1" fontId="8" fillId="3" borderId="23" xfId="1" applyNumberFormat="1" applyFont="1" applyFill="1" applyBorder="1" applyAlignment="1" applyProtection="1">
      <alignment horizontal="right"/>
      <protection locked="0"/>
    </xf>
    <xf numFmtId="1" fontId="8" fillId="3" borderId="86" xfId="1" applyNumberFormat="1" applyFont="1" applyFill="1" applyBorder="1" applyAlignment="1" applyProtection="1">
      <alignment horizontal="right"/>
      <protection locked="0"/>
    </xf>
    <xf numFmtId="1" fontId="8" fillId="3" borderId="98" xfId="1" applyNumberFormat="1" applyFont="1" applyFill="1" applyBorder="1" applyAlignment="1" applyProtection="1">
      <alignment horizontal="right"/>
      <protection locked="0"/>
    </xf>
    <xf numFmtId="1" fontId="8" fillId="3" borderId="99" xfId="1" applyNumberFormat="1" applyFont="1" applyFill="1" applyBorder="1" applyAlignment="1" applyProtection="1">
      <alignment horizontal="right"/>
      <protection locked="0"/>
    </xf>
    <xf numFmtId="1" fontId="8" fillId="3" borderId="34" xfId="1" applyNumberFormat="1" applyFont="1" applyFill="1" applyBorder="1" applyAlignment="1" applyProtection="1">
      <alignment horizontal="right"/>
      <protection locked="0"/>
    </xf>
    <xf numFmtId="1" fontId="8" fillId="3" borderId="109" xfId="1" applyNumberFormat="1" applyFont="1" applyFill="1" applyBorder="1" applyAlignment="1" applyProtection="1">
      <alignment horizontal="right"/>
      <protection locked="0"/>
    </xf>
    <xf numFmtId="1" fontId="8" fillId="3" borderId="40" xfId="1" applyNumberFormat="1" applyFont="1" applyFill="1" applyBorder="1" applyAlignment="1" applyProtection="1">
      <alignment horizontal="right"/>
      <protection locked="0"/>
    </xf>
    <xf numFmtId="1" fontId="8" fillId="3" borderId="41" xfId="1" applyNumberFormat="1" applyFont="1" applyFill="1" applyBorder="1" applyAlignment="1" applyProtection="1">
      <alignment horizontal="right"/>
      <protection locked="0"/>
    </xf>
    <xf numFmtId="1" fontId="8" fillId="3" borderId="45" xfId="1" applyNumberFormat="1" applyFont="1" applyFill="1" applyBorder="1" applyAlignment="1" applyProtection="1">
      <alignment horizontal="right"/>
      <protection locked="0"/>
    </xf>
    <xf numFmtId="1" fontId="8" fillId="9" borderId="21" xfId="1" applyNumberFormat="1" applyFont="1" applyFill="1" applyBorder="1" applyAlignment="1">
      <alignment horizontal="center" vertical="center" wrapText="1"/>
    </xf>
    <xf numFmtId="1" fontId="8" fillId="9" borderId="15" xfId="1" applyNumberFormat="1" applyFont="1" applyFill="1" applyBorder="1" applyAlignment="1">
      <alignment horizontal="center" vertical="center" wrapText="1"/>
    </xf>
    <xf numFmtId="1" fontId="8" fillId="9" borderId="19" xfId="1" applyNumberFormat="1" applyFont="1" applyFill="1" applyBorder="1" applyAlignment="1">
      <alignment horizontal="center" vertical="center" wrapText="1"/>
    </xf>
    <xf numFmtId="1" fontId="7" fillId="9" borderId="3" xfId="1" quotePrefix="1" applyNumberFormat="1" applyFont="1" applyFill="1" applyBorder="1"/>
    <xf numFmtId="1" fontId="8" fillId="9" borderId="111" xfId="1" applyNumberFormat="1" applyFont="1" applyFill="1" applyBorder="1" applyAlignment="1">
      <alignment horizontal="center" vertical="center" wrapText="1"/>
    </xf>
    <xf numFmtId="1" fontId="8" fillId="9" borderId="84" xfId="1" applyNumberFormat="1" applyFont="1" applyFill="1" applyBorder="1" applyAlignment="1">
      <alignment horizontal="center" vertical="center" wrapText="1"/>
    </xf>
    <xf numFmtId="1" fontId="8" fillId="9" borderId="67" xfId="1" applyNumberFormat="1" applyFont="1" applyFill="1" applyBorder="1" applyAlignment="1">
      <alignment horizontal="center" vertical="center" wrapText="1"/>
    </xf>
    <xf numFmtId="1" fontId="8" fillId="9" borderId="69" xfId="1" applyNumberFormat="1" applyFont="1" applyFill="1" applyBorder="1" applyAlignment="1">
      <alignment horizontal="center" vertical="center" wrapText="1"/>
    </xf>
    <xf numFmtId="1" fontId="8" fillId="0" borderId="96" xfId="2" applyNumberFormat="1" applyFont="1" applyBorder="1" applyAlignment="1">
      <alignment horizontal="right"/>
    </xf>
    <xf numFmtId="1" fontId="8" fillId="0" borderId="95" xfId="2" applyNumberFormat="1" applyFont="1" applyBorder="1" applyAlignment="1">
      <alignment horizontal="right"/>
    </xf>
    <xf numFmtId="1" fontId="8" fillId="3" borderId="85" xfId="2" applyNumberFormat="1" applyFont="1" applyFill="1" applyBorder="1" applyAlignment="1" applyProtection="1">
      <alignment horizontal="right"/>
      <protection locked="0"/>
    </xf>
    <xf numFmtId="1" fontId="8" fillId="3" borderId="95" xfId="2" applyNumberFormat="1" applyFont="1" applyFill="1" applyBorder="1" applyAlignment="1" applyProtection="1">
      <alignment horizontal="right"/>
      <protection locked="0"/>
    </xf>
    <xf numFmtId="1" fontId="8" fillId="3" borderId="96" xfId="2" applyNumberFormat="1" applyFont="1" applyFill="1" applyBorder="1" applyAlignment="1" applyProtection="1">
      <alignment horizontal="right"/>
      <protection locked="0"/>
    </xf>
    <xf numFmtId="1" fontId="8" fillId="0" borderId="98" xfId="2" applyNumberFormat="1" applyFont="1" applyBorder="1" applyAlignment="1">
      <alignment horizontal="right"/>
    </xf>
    <xf numFmtId="1" fontId="8" fillId="0" borderId="108" xfId="2" applyNumberFormat="1" applyFont="1" applyBorder="1" applyAlignment="1">
      <alignment horizontal="right"/>
    </xf>
    <xf numFmtId="1" fontId="8" fillId="3" borderId="86" xfId="2" applyNumberFormat="1" applyFont="1" applyFill="1" applyBorder="1" applyAlignment="1" applyProtection="1">
      <alignment horizontal="right"/>
      <protection locked="0"/>
    </xf>
    <xf numFmtId="1" fontId="8" fillId="3" borderId="108" xfId="2" applyNumberFormat="1" applyFont="1" applyFill="1" applyBorder="1" applyAlignment="1" applyProtection="1">
      <alignment horizontal="right"/>
      <protection locked="0"/>
    </xf>
    <xf numFmtId="1" fontId="8" fillId="3" borderId="98" xfId="2" applyNumberFormat="1" applyFont="1" applyFill="1" applyBorder="1" applyAlignment="1" applyProtection="1">
      <alignment horizontal="right"/>
      <protection locked="0"/>
    </xf>
    <xf numFmtId="1" fontId="8" fillId="0" borderId="119" xfId="2" applyNumberFormat="1" applyFont="1" applyBorder="1" applyAlignment="1">
      <alignment horizontal="right"/>
    </xf>
    <xf numFmtId="1" fontId="8" fillId="3" borderId="67" xfId="2" applyNumberFormat="1" applyFont="1" applyFill="1" applyBorder="1" applyAlignment="1" applyProtection="1">
      <alignment horizontal="right"/>
      <protection locked="0"/>
    </xf>
    <xf numFmtId="1" fontId="8" fillId="3" borderId="119" xfId="2" applyNumberFormat="1" applyFont="1" applyFill="1" applyBorder="1" applyAlignment="1" applyProtection="1">
      <alignment horizontal="right"/>
      <protection locked="0"/>
    </xf>
    <xf numFmtId="1" fontId="8" fillId="9" borderId="73" xfId="1" applyNumberFormat="1" applyFont="1" applyFill="1" applyBorder="1" applyAlignment="1">
      <alignment horizontal="center" vertical="center" wrapText="1"/>
    </xf>
    <xf numFmtId="1" fontId="8" fillId="9" borderId="104" xfId="0" applyNumberFormat="1" applyFont="1" applyFill="1" applyBorder="1" applyAlignment="1" applyProtection="1">
      <alignment horizontal="center" vertical="center"/>
      <protection locked="0"/>
    </xf>
    <xf numFmtId="1" fontId="8" fillId="9" borderId="23" xfId="0" applyNumberFormat="1" applyFont="1" applyFill="1" applyBorder="1" applyAlignment="1" applyProtection="1">
      <alignment horizontal="center" vertical="center"/>
      <protection locked="0"/>
    </xf>
    <xf numFmtId="1" fontId="8" fillId="9" borderId="99" xfId="0" applyNumberFormat="1" applyFont="1" applyFill="1" applyBorder="1" applyAlignment="1" applyProtection="1">
      <alignment horizontal="center" vertical="center"/>
      <protection locked="0"/>
    </xf>
    <xf numFmtId="1" fontId="8" fillId="9" borderId="34" xfId="0" applyNumberFormat="1" applyFont="1" applyFill="1" applyBorder="1" applyAlignment="1" applyProtection="1">
      <alignment horizontal="center" vertical="center"/>
      <protection locked="0"/>
    </xf>
    <xf numFmtId="1" fontId="8" fillId="9" borderId="68" xfId="0" applyNumberFormat="1" applyFont="1" applyFill="1" applyBorder="1" applyAlignment="1" applyProtection="1">
      <alignment horizontal="center" vertical="center"/>
      <protection locked="0"/>
    </xf>
    <xf numFmtId="1" fontId="8" fillId="9" borderId="12" xfId="0" applyNumberFormat="1" applyFont="1" applyFill="1" applyBorder="1" applyAlignment="1" applyProtection="1">
      <alignment horizontal="center" vertical="center"/>
      <protection locked="0"/>
    </xf>
    <xf numFmtId="1" fontId="8" fillId="9" borderId="162" xfId="0" applyNumberFormat="1" applyFont="1" applyFill="1" applyBorder="1" applyAlignment="1" applyProtection="1">
      <alignment horizontal="center" vertical="center"/>
      <protection locked="0"/>
    </xf>
    <xf numFmtId="1" fontId="8" fillId="9" borderId="28" xfId="0" applyNumberFormat="1" applyFont="1" applyFill="1" applyBorder="1" applyAlignment="1" applyProtection="1">
      <alignment horizontal="center" vertical="center"/>
      <protection locked="0"/>
    </xf>
    <xf numFmtId="1" fontId="9" fillId="9" borderId="0" xfId="0" applyNumberFormat="1" applyFont="1" applyFill="1" applyAlignment="1">
      <alignment horizontal="left"/>
    </xf>
    <xf numFmtId="1" fontId="6" fillId="9" borderId="0" xfId="0" applyNumberFormat="1" applyFont="1" applyFill="1" applyAlignment="1">
      <alignment horizontal="left"/>
    </xf>
    <xf numFmtId="0" fontId="12" fillId="9" borderId="0" xfId="0" applyFont="1" applyFill="1"/>
    <xf numFmtId="1" fontId="8" fillId="9" borderId="21" xfId="0" applyNumberFormat="1" applyFont="1" applyFill="1" applyBorder="1" applyAlignment="1">
      <alignment horizontal="center" vertical="center"/>
    </xf>
    <xf numFmtId="1" fontId="8" fillId="9" borderId="19" xfId="0" applyNumberFormat="1" applyFont="1" applyFill="1" applyBorder="1" applyAlignment="1">
      <alignment horizontal="center" vertical="center"/>
    </xf>
    <xf numFmtId="0" fontId="8" fillId="9" borderId="73" xfId="0" applyFont="1" applyFill="1" applyBorder="1" applyAlignment="1">
      <alignment horizontal="center" vertical="center" wrapText="1"/>
    </xf>
    <xf numFmtId="1" fontId="8" fillId="9" borderId="85" xfId="0" applyNumberFormat="1" applyFont="1" applyFill="1" applyBorder="1" applyAlignment="1">
      <alignment horizontal="center" vertical="center" wrapText="1"/>
    </xf>
    <xf numFmtId="1" fontId="8" fillId="9" borderId="96" xfId="0" applyNumberFormat="1" applyFont="1" applyFill="1" applyBorder="1" applyAlignment="1" applyProtection="1">
      <alignment horizontal="right"/>
      <protection locked="0"/>
    </xf>
    <xf numFmtId="1" fontId="8" fillId="9" borderId="132" xfId="0" applyNumberFormat="1" applyFont="1" applyFill="1" applyBorder="1" applyAlignment="1" applyProtection="1">
      <alignment horizontal="right"/>
      <protection locked="0"/>
    </xf>
    <xf numFmtId="1" fontId="8" fillId="9" borderId="100" xfId="0" applyNumberFormat="1" applyFont="1" applyFill="1" applyBorder="1" applyAlignment="1" applyProtection="1">
      <alignment horizontal="right"/>
      <protection locked="0"/>
    </xf>
    <xf numFmtId="1" fontId="8" fillId="9" borderId="30" xfId="0" applyNumberFormat="1" applyFont="1" applyFill="1" applyBorder="1" applyAlignment="1">
      <alignment horizontal="center" vertical="center" wrapText="1"/>
    </xf>
    <xf numFmtId="1" fontId="8" fillId="9" borderId="86" xfId="0" applyNumberFormat="1" applyFont="1" applyFill="1" applyBorder="1" applyAlignment="1">
      <alignment horizontal="center" vertical="center" wrapText="1"/>
    </xf>
    <xf numFmtId="1" fontId="8" fillId="9" borderId="98" xfId="0" applyNumberFormat="1" applyFont="1" applyFill="1" applyBorder="1" applyAlignment="1" applyProtection="1">
      <alignment horizontal="right"/>
      <protection locked="0"/>
    </xf>
    <xf numFmtId="1" fontId="8" fillId="9" borderId="108" xfId="0" applyNumberFormat="1" applyFont="1" applyFill="1" applyBorder="1" applyAlignment="1" applyProtection="1">
      <alignment horizontal="right"/>
      <protection locked="0"/>
    </xf>
    <xf numFmtId="1" fontId="8" fillId="9" borderId="13" xfId="0" applyNumberFormat="1" applyFont="1" applyFill="1" applyBorder="1" applyAlignment="1">
      <alignment horizontal="center" vertical="center" wrapText="1"/>
    </xf>
    <xf numFmtId="1" fontId="8" fillId="9" borderId="111" xfId="0" applyNumberFormat="1" applyFont="1" applyFill="1" applyBorder="1" applyAlignment="1">
      <alignment horizontal="center" vertical="center" wrapText="1"/>
    </xf>
    <xf numFmtId="1" fontId="8" fillId="9" borderId="67" xfId="0" applyNumberFormat="1" applyFont="1" applyFill="1" applyBorder="1" applyAlignment="1" applyProtection="1">
      <alignment horizontal="right"/>
      <protection locked="0"/>
    </xf>
    <xf numFmtId="1" fontId="8" fillId="9" borderId="119" xfId="0" applyNumberFormat="1" applyFont="1" applyFill="1" applyBorder="1" applyAlignment="1" applyProtection="1">
      <alignment horizontal="right"/>
      <protection locked="0"/>
    </xf>
    <xf numFmtId="1" fontId="8" fillId="9" borderId="95" xfId="0" applyNumberFormat="1" applyFont="1" applyFill="1" applyBorder="1" applyAlignment="1" applyProtection="1">
      <alignment horizontal="right"/>
      <protection locked="0"/>
    </xf>
    <xf numFmtId="1" fontId="8" fillId="9" borderId="130" xfId="0" applyNumberFormat="1" applyFont="1" applyFill="1" applyBorder="1" applyAlignment="1">
      <alignment horizontal="center" vertical="center" wrapText="1"/>
    </xf>
    <xf numFmtId="1" fontId="8" fillId="9" borderId="31" xfId="0" applyNumberFormat="1" applyFont="1" applyFill="1" applyBorder="1" applyAlignment="1" applyProtection="1">
      <alignment horizontal="right"/>
      <protection locked="0"/>
    </xf>
    <xf numFmtId="1" fontId="8" fillId="9" borderId="139" xfId="0" applyNumberFormat="1" applyFont="1" applyFill="1" applyBorder="1" applyAlignment="1" applyProtection="1">
      <alignment horizontal="right"/>
      <protection locked="0"/>
    </xf>
    <xf numFmtId="1" fontId="8" fillId="9" borderId="40" xfId="0" applyNumberFormat="1" applyFont="1" applyFill="1" applyBorder="1" applyAlignment="1" applyProtection="1">
      <alignment horizontal="right"/>
      <protection locked="0"/>
    </xf>
    <xf numFmtId="1" fontId="8" fillId="9" borderId="110" xfId="0" applyNumberFormat="1" applyFont="1" applyFill="1" applyBorder="1" applyAlignment="1" applyProtection="1">
      <alignment horizontal="right"/>
      <protection locked="0"/>
    </xf>
    <xf numFmtId="165" fontId="8" fillId="9" borderId="30" xfId="19" applyFont="1" applyFill="1" applyBorder="1" applyAlignment="1" applyProtection="1">
      <alignment vertical="center"/>
      <protection hidden="1"/>
    </xf>
    <xf numFmtId="1" fontId="13" fillId="0" borderId="8" xfId="0" applyNumberFormat="1" applyFont="1" applyBorder="1"/>
    <xf numFmtId="1" fontId="8" fillId="0" borderId="23" xfId="2" applyNumberFormat="1" applyFont="1" applyBorder="1" applyAlignment="1">
      <alignment horizontal="right"/>
    </xf>
    <xf numFmtId="1" fontId="8" fillId="13" borderId="100" xfId="2" applyNumberFormat="1" applyFont="1" applyFill="1" applyBorder="1" applyAlignment="1" applyProtection="1">
      <alignment horizontal="right"/>
      <protection locked="0"/>
    </xf>
    <xf numFmtId="1" fontId="8" fillId="0" borderId="34" xfId="2" applyNumberFormat="1" applyFont="1" applyBorder="1" applyAlignment="1">
      <alignment horizontal="right"/>
    </xf>
    <xf numFmtId="1" fontId="8" fillId="0" borderId="133" xfId="2" applyNumberFormat="1" applyFont="1" applyBorder="1" applyAlignment="1">
      <alignment horizontal="right"/>
    </xf>
    <xf numFmtId="1" fontId="8" fillId="0" borderId="12" xfId="2" applyNumberFormat="1" applyFont="1" applyBorder="1" applyAlignment="1">
      <alignment horizontal="right"/>
    </xf>
    <xf numFmtId="1" fontId="8" fillId="13" borderId="40" xfId="2" applyNumberFormat="1" applyFont="1" applyFill="1" applyBorder="1" applyAlignment="1" applyProtection="1">
      <alignment horizontal="right"/>
      <protection locked="0"/>
    </xf>
    <xf numFmtId="1" fontId="8" fillId="0" borderId="45" xfId="2" applyNumberFormat="1" applyFont="1" applyBorder="1" applyAlignment="1">
      <alignment horizontal="right"/>
    </xf>
    <xf numFmtId="1" fontId="8" fillId="13" borderId="25" xfId="2" applyNumberFormat="1" applyFont="1" applyFill="1" applyBorder="1" applyAlignment="1" applyProtection="1">
      <alignment horizontal="right"/>
      <protection locked="0"/>
    </xf>
    <xf numFmtId="1" fontId="8" fillId="0" borderId="3" xfId="0" applyNumberFormat="1" applyFont="1" applyBorder="1" applyAlignment="1">
      <alignment horizontal="left"/>
    </xf>
    <xf numFmtId="1" fontId="8" fillId="0" borderId="12" xfId="0" applyNumberFormat="1" applyFont="1" applyBorder="1" applyAlignment="1">
      <alignment horizontal="left"/>
    </xf>
    <xf numFmtId="1" fontId="8" fillId="0" borderId="7" xfId="2" applyNumberFormat="1" applyFont="1" applyBorder="1" applyProtection="1">
      <protection hidden="1"/>
    </xf>
    <xf numFmtId="1" fontId="8" fillId="0" borderId="8" xfId="2" applyNumberFormat="1" applyFont="1" applyBorder="1" applyProtection="1">
      <protection hidden="1"/>
    </xf>
    <xf numFmtId="1" fontId="8" fillId="0" borderId="8" xfId="0" applyNumberFormat="1" applyFont="1" applyBorder="1"/>
    <xf numFmtId="1" fontId="8" fillId="0" borderId="9" xfId="0" applyNumberFormat="1" applyFont="1" applyBorder="1"/>
    <xf numFmtId="1" fontId="12" fillId="0" borderId="8" xfId="0" applyNumberFormat="1" applyFont="1" applyBorder="1"/>
    <xf numFmtId="1" fontId="8" fillId="13" borderId="67" xfId="2" applyNumberFormat="1" applyFont="1" applyFill="1" applyBorder="1" applyAlignment="1" applyProtection="1">
      <alignment horizontal="right"/>
      <protection locked="0"/>
    </xf>
    <xf numFmtId="1" fontId="8" fillId="0" borderId="19" xfId="0" applyNumberFormat="1" applyFont="1" applyBorder="1"/>
    <xf numFmtId="1" fontId="8" fillId="0" borderId="128" xfId="2" applyNumberFormat="1" applyFont="1" applyBorder="1" applyAlignment="1">
      <alignment horizontal="right"/>
    </xf>
    <xf numFmtId="1" fontId="8" fillId="4" borderId="96" xfId="2" applyNumberFormat="1" applyFont="1" applyFill="1" applyBorder="1" applyAlignment="1" applyProtection="1">
      <alignment horizontal="right"/>
      <protection locked="0"/>
    </xf>
    <xf numFmtId="1" fontId="8" fillId="4" borderId="123" xfId="2" applyNumberFormat="1" applyFont="1" applyFill="1" applyBorder="1" applyAlignment="1" applyProtection="1">
      <alignment horizontal="right"/>
      <protection locked="0"/>
    </xf>
    <xf numFmtId="1" fontId="8" fillId="4" borderId="130" xfId="2" applyNumberFormat="1" applyFont="1" applyFill="1" applyBorder="1" applyAlignment="1" applyProtection="1">
      <alignment horizontal="right"/>
      <protection locked="0"/>
    </xf>
    <xf numFmtId="1" fontId="8" fillId="4" borderId="132" xfId="2" applyNumberFormat="1" applyFont="1" applyFill="1" applyBorder="1" applyAlignment="1" applyProtection="1">
      <alignment horizontal="right"/>
      <protection locked="0"/>
    </xf>
    <xf numFmtId="1" fontId="8" fillId="4" borderId="86" xfId="2" applyNumberFormat="1" applyFont="1" applyFill="1" applyBorder="1" applyAlignment="1" applyProtection="1">
      <alignment horizontal="right"/>
      <protection locked="0"/>
    </xf>
    <xf numFmtId="1" fontId="8" fillId="4" borderId="108" xfId="2" applyNumberFormat="1" applyFont="1" applyFill="1" applyBorder="1" applyAlignment="1" applyProtection="1">
      <alignment horizontal="right"/>
      <protection locked="0"/>
    </xf>
    <xf numFmtId="1" fontId="8" fillId="4" borderId="98" xfId="2" applyNumberFormat="1" applyFont="1" applyFill="1" applyBorder="1" applyAlignment="1" applyProtection="1">
      <alignment horizontal="right"/>
      <protection locked="0"/>
    </xf>
    <xf numFmtId="1" fontId="8" fillId="4" borderId="138" xfId="2" applyNumberFormat="1" applyFont="1" applyFill="1" applyBorder="1" applyAlignment="1" applyProtection="1">
      <alignment horizontal="right"/>
      <protection locked="0"/>
    </xf>
    <xf numFmtId="1" fontId="8" fillId="0" borderId="25" xfId="2" applyNumberFormat="1" applyFont="1" applyBorder="1" applyAlignment="1">
      <alignment horizontal="right"/>
    </xf>
    <xf numFmtId="1" fontId="8" fillId="0" borderId="164" xfId="2" applyNumberFormat="1" applyFont="1" applyBorder="1" applyAlignment="1">
      <alignment horizontal="right"/>
    </xf>
    <xf numFmtId="1" fontId="8" fillId="13" borderId="147" xfId="2" applyNumberFormat="1" applyFont="1" applyFill="1" applyBorder="1" applyAlignment="1" applyProtection="1">
      <alignment horizontal="right"/>
      <protection locked="0"/>
    </xf>
    <xf numFmtId="1" fontId="8" fillId="13" borderId="153" xfId="2" applyNumberFormat="1" applyFont="1" applyFill="1" applyBorder="1" applyAlignment="1" applyProtection="1">
      <alignment horizontal="right"/>
      <protection locked="0"/>
    </xf>
    <xf numFmtId="1" fontId="8" fillId="13" borderId="168" xfId="2" applyNumberFormat="1" applyFont="1" applyFill="1" applyBorder="1" applyAlignment="1" applyProtection="1">
      <alignment horizontal="right"/>
      <protection locked="0"/>
    </xf>
    <xf numFmtId="1" fontId="8" fillId="13" borderId="24" xfId="2" applyNumberFormat="1" applyFont="1" applyFill="1" applyBorder="1" applyAlignment="1" applyProtection="1">
      <alignment horizontal="right"/>
      <protection locked="0"/>
    </xf>
    <xf numFmtId="1" fontId="8" fillId="13" borderId="66" xfId="2" applyNumberFormat="1" applyFont="1" applyFill="1" applyBorder="1" applyAlignment="1" applyProtection="1">
      <alignment horizontal="right"/>
      <protection locked="0"/>
    </xf>
    <xf numFmtId="0" fontId="0" fillId="10" borderId="0" xfId="0" applyFill="1"/>
    <xf numFmtId="0" fontId="0" fillId="8" borderId="0" xfId="0" applyFill="1"/>
    <xf numFmtId="1" fontId="8" fillId="13" borderId="169" xfId="2" applyNumberFormat="1" applyFont="1" applyFill="1" applyBorder="1" applyAlignment="1" applyProtection="1">
      <alignment horizontal="right"/>
      <protection locked="0"/>
    </xf>
    <xf numFmtId="1" fontId="8" fillId="13" borderId="30" xfId="2" applyNumberFormat="1" applyFont="1" applyFill="1" applyBorder="1" applyAlignment="1" applyProtection="1">
      <alignment horizontal="right"/>
      <protection locked="0"/>
    </xf>
    <xf numFmtId="1" fontId="8" fillId="13" borderId="31" xfId="2" applyNumberFormat="1" applyFont="1" applyFill="1" applyBorder="1" applyAlignment="1" applyProtection="1">
      <alignment horizontal="right"/>
      <protection locked="0"/>
    </xf>
    <xf numFmtId="1" fontId="8" fillId="0" borderId="40" xfId="2" applyNumberFormat="1" applyFont="1" applyBorder="1" applyAlignment="1">
      <alignment horizontal="right"/>
    </xf>
    <xf numFmtId="1" fontId="8" fillId="0" borderId="107" xfId="2" applyNumberFormat="1" applyFont="1" applyBorder="1" applyAlignment="1">
      <alignment horizontal="right"/>
    </xf>
    <xf numFmtId="1" fontId="8" fillId="13" borderId="170" xfId="2" applyNumberFormat="1" applyFont="1" applyFill="1" applyBorder="1" applyAlignment="1" applyProtection="1">
      <alignment horizontal="right"/>
      <protection locked="0"/>
    </xf>
    <xf numFmtId="1" fontId="8" fillId="13" borderId="39" xfId="2" applyNumberFormat="1" applyFont="1" applyFill="1" applyBorder="1" applyAlignment="1" applyProtection="1">
      <alignment horizontal="right"/>
      <protection locked="0"/>
    </xf>
    <xf numFmtId="1" fontId="12" fillId="0" borderId="92" xfId="10" applyNumberFormat="1" applyFont="1" applyBorder="1" applyAlignment="1" applyProtection="1">
      <alignment vertical="center" wrapText="1"/>
      <protection hidden="1"/>
    </xf>
    <xf numFmtId="1" fontId="12" fillId="0" borderId="34" xfId="10" applyNumberFormat="1" applyFont="1" applyBorder="1" applyAlignment="1" applyProtection="1">
      <alignment vertical="center" wrapText="1"/>
      <protection hidden="1"/>
    </xf>
    <xf numFmtId="1" fontId="12" fillId="0" borderId="20" xfId="10" applyNumberFormat="1" applyFont="1" applyBorder="1" applyAlignment="1" applyProtection="1">
      <alignment vertical="center" wrapText="1"/>
      <protection hidden="1"/>
    </xf>
    <xf numFmtId="1" fontId="8" fillId="9" borderId="20" xfId="15" applyNumberFormat="1" applyFont="1" applyFill="1" applyBorder="1" applyAlignment="1" applyProtection="1">
      <alignment horizontal="center" vertical="center" wrapText="1"/>
    </xf>
    <xf numFmtId="1" fontId="7" fillId="9" borderId="0" xfId="15" applyNumberFormat="1" applyFont="1" applyFill="1" applyBorder="1" applyAlignment="1" applyProtection="1">
      <alignment wrapText="1"/>
    </xf>
    <xf numFmtId="1" fontId="8" fillId="9" borderId="19" xfId="0" applyNumberFormat="1" applyFont="1" applyFill="1" applyBorder="1" applyAlignment="1" applyProtection="1">
      <alignment horizontal="right"/>
      <protection locked="0"/>
    </xf>
    <xf numFmtId="0" fontId="7" fillId="9" borderId="3" xfId="0" applyFont="1" applyFill="1" applyBorder="1"/>
    <xf numFmtId="1" fontId="21" fillId="9" borderId="0" xfId="0" applyNumberFormat="1" applyFont="1" applyFill="1"/>
    <xf numFmtId="0" fontId="8" fillId="9" borderId="14" xfId="0" applyFont="1" applyFill="1" applyBorder="1" applyAlignment="1">
      <alignment horizontal="center" vertical="center" wrapText="1"/>
    </xf>
    <xf numFmtId="0" fontId="8" fillId="9" borderId="21" xfId="0" applyFont="1" applyFill="1" applyBorder="1" applyAlignment="1">
      <alignment horizontal="center" vertical="center"/>
    </xf>
    <xf numFmtId="0" fontId="8" fillId="9" borderId="84" xfId="0" applyFont="1" applyFill="1" applyBorder="1" applyAlignment="1">
      <alignment horizontal="center" vertical="center"/>
    </xf>
    <xf numFmtId="0" fontId="8" fillId="9" borderId="14" xfId="0" applyFont="1" applyFill="1" applyBorder="1" applyAlignment="1">
      <alignment horizontal="center" vertical="center"/>
    </xf>
    <xf numFmtId="0" fontId="8" fillId="9" borderId="19"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3" xfId="0" applyFont="1" applyFill="1" applyBorder="1"/>
    <xf numFmtId="1" fontId="8" fillId="9" borderId="111" xfId="0" applyNumberFormat="1" applyFont="1" applyFill="1" applyBorder="1" applyAlignment="1">
      <alignment horizontal="right"/>
    </xf>
    <xf numFmtId="1" fontId="8" fillId="9" borderId="67" xfId="0" applyNumberFormat="1" applyFont="1" applyFill="1" applyBorder="1" applyAlignment="1">
      <alignment horizontal="right"/>
    </xf>
    <xf numFmtId="1" fontId="8" fillId="9" borderId="12" xfId="0" applyNumberFormat="1" applyFont="1" applyFill="1" applyBorder="1" applyAlignment="1">
      <alignment horizontal="right"/>
    </xf>
    <xf numFmtId="1" fontId="8" fillId="9" borderId="116" xfId="0" applyNumberFormat="1" applyFont="1" applyFill="1" applyBorder="1" applyAlignment="1">
      <alignment horizontal="right"/>
    </xf>
    <xf numFmtId="0" fontId="8" fillId="9" borderId="73" xfId="0" applyFont="1" applyFill="1" applyBorder="1"/>
    <xf numFmtId="1" fontId="8" fillId="9" borderId="85" xfId="0" applyNumberFormat="1" applyFont="1" applyFill="1" applyBorder="1" applyAlignment="1">
      <alignment horizontal="right"/>
    </xf>
    <xf numFmtId="1" fontId="8" fillId="9" borderId="96" xfId="0" applyNumberFormat="1" applyFont="1" applyFill="1" applyBorder="1" applyAlignment="1">
      <alignment horizontal="right"/>
    </xf>
    <xf numFmtId="1" fontId="8" fillId="9" borderId="23" xfId="0" applyNumberFormat="1" applyFont="1" applyFill="1" applyBorder="1" applyAlignment="1">
      <alignment horizontal="right"/>
    </xf>
    <xf numFmtId="1" fontId="8" fillId="9" borderId="85" xfId="0" applyNumberFormat="1" applyFont="1" applyFill="1" applyBorder="1" applyAlignment="1" applyProtection="1">
      <alignment horizontal="right"/>
      <protection locked="0"/>
    </xf>
    <xf numFmtId="1" fontId="8" fillId="9" borderId="76" xfId="0" applyNumberFormat="1" applyFont="1" applyFill="1" applyBorder="1" applyAlignment="1" applyProtection="1">
      <alignment horizontal="right"/>
      <protection locked="0"/>
    </xf>
    <xf numFmtId="1" fontId="8" fillId="9" borderId="23" xfId="0" applyNumberFormat="1" applyFont="1" applyFill="1" applyBorder="1" applyAlignment="1" applyProtection="1">
      <alignment horizontal="right"/>
      <protection locked="0"/>
    </xf>
    <xf numFmtId="0" fontId="8" fillId="9" borderId="24" xfId="0" applyFont="1" applyFill="1" applyBorder="1"/>
    <xf numFmtId="1" fontId="8" fillId="9" borderId="130" xfId="0" applyNumberFormat="1" applyFont="1" applyFill="1" applyBorder="1" applyAlignment="1">
      <alignment horizontal="right"/>
    </xf>
    <xf numFmtId="1" fontId="8" fillId="9" borderId="100" xfId="0" applyNumberFormat="1" applyFont="1" applyFill="1" applyBorder="1" applyAlignment="1">
      <alignment horizontal="right"/>
    </xf>
    <xf numFmtId="1" fontId="8" fillId="9" borderId="28" xfId="0" applyNumberFormat="1" applyFont="1" applyFill="1" applyBorder="1" applyAlignment="1">
      <alignment horizontal="right"/>
    </xf>
    <xf numFmtId="1" fontId="8" fillId="9" borderId="130" xfId="0" applyNumberFormat="1" applyFont="1" applyFill="1" applyBorder="1" applyAlignment="1" applyProtection="1">
      <alignment horizontal="right"/>
      <protection locked="0"/>
    </xf>
    <xf numFmtId="1" fontId="8" fillId="9" borderId="167" xfId="0" applyNumberFormat="1" applyFont="1" applyFill="1" applyBorder="1" applyAlignment="1" applyProtection="1">
      <alignment horizontal="right"/>
      <protection locked="0"/>
    </xf>
    <xf numFmtId="1" fontId="8" fillId="9" borderId="28" xfId="0" applyNumberFormat="1" applyFont="1" applyFill="1" applyBorder="1" applyAlignment="1" applyProtection="1">
      <alignment horizontal="right"/>
      <protection locked="0"/>
    </xf>
    <xf numFmtId="0" fontId="8" fillId="9" borderId="39" xfId="0" applyFont="1" applyFill="1" applyBorder="1"/>
    <xf numFmtId="1" fontId="8" fillId="9" borderId="109" xfId="0" applyNumberFormat="1" applyFont="1" applyFill="1" applyBorder="1" applyAlignment="1">
      <alignment horizontal="right"/>
    </xf>
    <xf numFmtId="1" fontId="8" fillId="9" borderId="40" xfId="0" applyNumberFormat="1" applyFont="1" applyFill="1" applyBorder="1" applyAlignment="1">
      <alignment horizontal="right"/>
    </xf>
    <xf numFmtId="1" fontId="8" fillId="9" borderId="45" xfId="0" applyNumberFormat="1" applyFont="1" applyFill="1" applyBorder="1" applyAlignment="1">
      <alignment horizontal="right"/>
    </xf>
    <xf numFmtId="1" fontId="8" fillId="9" borderId="109" xfId="0" applyNumberFormat="1" applyFont="1" applyFill="1" applyBorder="1" applyAlignment="1" applyProtection="1">
      <alignment horizontal="right"/>
      <protection locked="0"/>
    </xf>
    <xf numFmtId="1" fontId="8" fillId="9" borderId="165" xfId="0" applyNumberFormat="1" applyFont="1" applyFill="1" applyBorder="1" applyAlignment="1" applyProtection="1">
      <alignment horizontal="right"/>
      <protection locked="0"/>
    </xf>
    <xf numFmtId="1" fontId="8" fillId="9" borderId="45" xfId="0" applyNumberFormat="1" applyFont="1" applyFill="1" applyBorder="1" applyAlignment="1" applyProtection="1">
      <alignment horizontal="right"/>
      <protection locked="0"/>
    </xf>
    <xf numFmtId="0" fontId="61" fillId="27" borderId="20" xfId="0" applyFont="1" applyFill="1" applyBorder="1" applyAlignment="1">
      <alignment horizontal="center" vertical="center"/>
    </xf>
    <xf numFmtId="0" fontId="44" fillId="0" borderId="0" xfId="0" applyFont="1"/>
    <xf numFmtId="0" fontId="44" fillId="0" borderId="20" xfId="0" applyFont="1" applyBorder="1"/>
    <xf numFmtId="0" fontId="44" fillId="9" borderId="20" xfId="0" applyFont="1" applyFill="1" applyBorder="1"/>
    <xf numFmtId="1" fontId="8" fillId="9" borderId="73" xfId="10" applyNumberFormat="1" applyFont="1" applyFill="1" applyBorder="1" applyAlignment="1" applyProtection="1">
      <alignment vertical="center" wrapText="1"/>
      <protection hidden="1"/>
    </xf>
    <xf numFmtId="1" fontId="8" fillId="9" borderId="39" xfId="10" applyNumberFormat="1" applyFont="1" applyFill="1" applyBorder="1" applyAlignment="1" applyProtection="1">
      <alignment vertical="center" wrapText="1"/>
      <protection hidden="1"/>
    </xf>
    <xf numFmtId="0" fontId="43" fillId="20" borderId="20" xfId="0" applyFont="1" applyFill="1" applyBorder="1" applyAlignment="1" applyProtection="1">
      <alignment horizontal="center" vertical="center"/>
      <protection hidden="1"/>
    </xf>
    <xf numFmtId="1" fontId="8" fillId="9" borderId="0" xfId="0" applyNumberFormat="1" applyFont="1" applyFill="1" applyAlignment="1" applyProtection="1">
      <alignment horizontal="center" vertical="center"/>
      <protection hidden="1"/>
    </xf>
    <xf numFmtId="1" fontId="7" fillId="0" borderId="0" xfId="0" applyNumberFormat="1" applyFont="1" applyAlignment="1" applyProtection="1">
      <alignment horizontal="center" vertical="center" wrapText="1"/>
      <protection hidden="1"/>
    </xf>
    <xf numFmtId="1" fontId="9" fillId="0" borderId="1" xfId="0" applyNumberFormat="1" applyFont="1" applyBorder="1" applyAlignment="1" applyProtection="1">
      <alignment horizontal="left"/>
      <protection hidden="1"/>
    </xf>
    <xf numFmtId="1" fontId="9" fillId="0" borderId="0" xfId="0" applyNumberFormat="1" applyFont="1" applyAlignment="1" applyProtection="1">
      <alignment horizontal="left"/>
      <protection hidden="1"/>
    </xf>
    <xf numFmtId="1" fontId="8" fillId="0" borderId="4" xfId="0" quotePrefix="1" applyNumberFormat="1" applyFont="1" applyBorder="1" applyAlignment="1" applyProtection="1">
      <alignment horizontal="center" vertical="center"/>
      <protection hidden="1"/>
    </xf>
    <xf numFmtId="1" fontId="8" fillId="0" borderId="5" xfId="0" quotePrefix="1" applyNumberFormat="1" applyFont="1" applyBorder="1" applyAlignment="1" applyProtection="1">
      <alignment horizontal="center" vertical="center"/>
      <protection hidden="1"/>
    </xf>
    <xf numFmtId="1" fontId="8" fillId="0" borderId="11" xfId="0" quotePrefix="1" applyNumberFormat="1" applyFont="1" applyBorder="1" applyAlignment="1" applyProtection="1">
      <alignment horizontal="center" vertical="center"/>
      <protection hidden="1"/>
    </xf>
    <xf numFmtId="1" fontId="8" fillId="0" borderId="12" xfId="0" quotePrefix="1" applyNumberFormat="1" applyFont="1" applyBorder="1" applyAlignment="1" applyProtection="1">
      <alignment horizontal="center" vertical="center"/>
      <protection hidden="1"/>
    </xf>
    <xf numFmtId="1" fontId="8" fillId="0" borderId="6" xfId="0" applyNumberFormat="1" applyFont="1" applyBorder="1" applyAlignment="1" applyProtection="1">
      <alignment horizontal="center" vertical="center"/>
      <protection hidden="1"/>
    </xf>
    <xf numFmtId="1" fontId="8" fillId="0" borderId="13" xfId="0" applyNumberFormat="1" applyFont="1" applyBorder="1" applyAlignment="1" applyProtection="1">
      <alignment horizontal="center" vertical="center"/>
      <protection hidden="1"/>
    </xf>
    <xf numFmtId="1" fontId="8" fillId="9" borderId="0" xfId="0" applyNumberFormat="1" applyFont="1" applyFill="1" applyAlignment="1">
      <alignment horizontal="center"/>
    </xf>
    <xf numFmtId="1" fontId="8" fillId="0" borderId="6" xfId="0" applyNumberFormat="1" applyFont="1" applyBorder="1" applyAlignment="1">
      <alignment horizontal="center" vertical="center" wrapText="1"/>
    </xf>
    <xf numFmtId="1" fontId="8" fillId="0" borderId="13" xfId="0" applyNumberFormat="1" applyFont="1" applyBorder="1" applyAlignment="1">
      <alignment horizontal="center" vertical="center" wrapText="1"/>
    </xf>
    <xf numFmtId="1" fontId="12" fillId="0" borderId="6" xfId="0" applyNumberFormat="1" applyFont="1" applyBorder="1" applyAlignment="1">
      <alignment horizontal="center" vertical="center" wrapText="1"/>
    </xf>
    <xf numFmtId="1" fontId="12" fillId="0" borderId="13"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 fontId="8" fillId="0" borderId="12" xfId="0" applyNumberFormat="1" applyFont="1" applyBorder="1" applyAlignment="1">
      <alignment horizontal="center" vertical="center" wrapText="1"/>
    </xf>
    <xf numFmtId="1" fontId="8" fillId="0" borderId="20" xfId="0" applyNumberFormat="1" applyFont="1" applyBorder="1" applyAlignment="1" applyProtection="1">
      <alignment horizontal="center" vertical="center"/>
      <protection hidden="1"/>
    </xf>
    <xf numFmtId="1" fontId="12" fillId="0" borderId="6" xfId="0" applyNumberFormat="1" applyFont="1" applyBorder="1" applyAlignment="1" applyProtection="1">
      <alignment horizontal="center" vertical="center" wrapText="1"/>
      <protection hidden="1"/>
    </xf>
    <xf numFmtId="1" fontId="12" fillId="0" borderId="13" xfId="0" applyNumberFormat="1" applyFont="1" applyBorder="1" applyAlignment="1" applyProtection="1">
      <alignment horizontal="center" vertical="center" wrapText="1"/>
      <protection hidden="1"/>
    </xf>
    <xf numFmtId="1" fontId="8" fillId="0" borderId="7" xfId="0" applyNumberFormat="1" applyFont="1" applyBorder="1" applyAlignment="1" applyProtection="1">
      <alignment horizontal="left"/>
      <protection hidden="1"/>
    </xf>
    <xf numFmtId="1" fontId="8" fillId="0" borderId="19" xfId="0" applyNumberFormat="1" applyFont="1" applyBorder="1" applyAlignment="1" applyProtection="1">
      <alignment horizontal="left"/>
      <protection hidden="1"/>
    </xf>
    <xf numFmtId="1" fontId="8" fillId="0" borderId="6" xfId="0" applyNumberFormat="1" applyFont="1" applyBorder="1" applyAlignment="1" applyProtection="1">
      <alignment horizontal="center" vertical="center" wrapText="1"/>
      <protection hidden="1"/>
    </xf>
    <xf numFmtId="1" fontId="8" fillId="0" borderId="29" xfId="0" applyNumberFormat="1" applyFont="1" applyBorder="1" applyAlignment="1" applyProtection="1">
      <alignment horizontal="center" vertical="center" wrapText="1"/>
      <protection hidden="1"/>
    </xf>
    <xf numFmtId="1" fontId="8" fillId="0" borderId="13" xfId="0" applyNumberFormat="1" applyFont="1" applyBorder="1" applyAlignment="1" applyProtection="1">
      <alignment horizontal="center" vertical="center" wrapText="1"/>
      <protection hidden="1"/>
    </xf>
    <xf numFmtId="1" fontId="8" fillId="0" borderId="47" xfId="0" quotePrefix="1" applyNumberFormat="1" applyFont="1" applyBorder="1" applyAlignment="1" applyProtection="1">
      <alignment horizontal="center" vertical="center"/>
      <protection hidden="1"/>
    </xf>
    <xf numFmtId="1" fontId="8" fillId="0" borderId="48" xfId="0" quotePrefix="1" applyNumberFormat="1" applyFont="1" applyBorder="1" applyAlignment="1" applyProtection="1">
      <alignment horizontal="center" vertical="center"/>
      <protection hidden="1"/>
    </xf>
    <xf numFmtId="1" fontId="8" fillId="0" borderId="52" xfId="0" applyNumberFormat="1" applyFont="1" applyBorder="1" applyAlignment="1" applyProtection="1">
      <alignment horizontal="left" vertical="top" wrapText="1"/>
      <protection hidden="1"/>
    </xf>
    <xf numFmtId="1" fontId="8" fillId="0" borderId="53" xfId="0" applyNumberFormat="1" applyFont="1" applyBorder="1" applyAlignment="1" applyProtection="1">
      <alignment horizontal="left" vertical="top" wrapText="1"/>
      <protection hidden="1"/>
    </xf>
    <xf numFmtId="1" fontId="8" fillId="0" borderId="52" xfId="0" applyNumberFormat="1" applyFont="1" applyBorder="1" applyAlignment="1" applyProtection="1">
      <alignment horizontal="left" vertical="center" wrapText="1"/>
      <protection hidden="1"/>
    </xf>
    <xf numFmtId="1" fontId="8" fillId="0" borderId="53" xfId="0" applyNumberFormat="1" applyFont="1" applyBorder="1" applyAlignment="1" applyProtection="1">
      <alignment horizontal="left" vertical="center" wrapText="1"/>
      <protection hidden="1"/>
    </xf>
    <xf numFmtId="1" fontId="12" fillId="0" borderId="52" xfId="0" applyNumberFormat="1" applyFont="1" applyBorder="1" applyAlignment="1" applyProtection="1">
      <alignment horizontal="left" vertical="center" wrapText="1"/>
      <protection hidden="1"/>
    </xf>
    <xf numFmtId="1" fontId="12" fillId="0" borderId="53" xfId="0" applyNumberFormat="1" applyFont="1" applyBorder="1" applyAlignment="1" applyProtection="1">
      <alignment horizontal="left" vertical="center" wrapText="1"/>
      <protection hidden="1"/>
    </xf>
    <xf numFmtId="1" fontId="8" fillId="0" borderId="52" xfId="0" applyNumberFormat="1" applyFont="1" applyBorder="1" applyAlignment="1">
      <alignment horizontal="left" vertical="center"/>
    </xf>
    <xf numFmtId="1" fontId="8" fillId="0" borderId="53" xfId="0" applyNumberFormat="1" applyFont="1" applyBorder="1" applyAlignment="1">
      <alignment horizontal="left" vertical="center"/>
    </xf>
    <xf numFmtId="1" fontId="12" fillId="0" borderId="65" xfId="0" applyNumberFormat="1" applyFont="1" applyBorder="1" applyAlignment="1">
      <alignment horizontal="left" vertical="center"/>
    </xf>
    <xf numFmtId="1" fontId="12" fillId="0" borderId="64" xfId="0" applyNumberFormat="1" applyFont="1" applyBorder="1" applyAlignment="1">
      <alignment horizontal="left" vertical="center"/>
    </xf>
    <xf numFmtId="1" fontId="12" fillId="0" borderId="8" xfId="0" applyNumberFormat="1" applyFont="1" applyBorder="1" applyAlignment="1" applyProtection="1">
      <alignment horizontal="left" vertical="center" wrapText="1"/>
      <protection hidden="1"/>
    </xf>
    <xf numFmtId="1" fontId="12" fillId="0" borderId="19" xfId="0" applyNumberFormat="1" applyFont="1" applyBorder="1" applyAlignment="1" applyProtection="1">
      <alignment horizontal="left" vertical="center" wrapText="1"/>
      <protection hidden="1"/>
    </xf>
    <xf numFmtId="1" fontId="7" fillId="9" borderId="71" xfId="0" applyNumberFormat="1" applyFont="1" applyFill="1" applyBorder="1" applyAlignment="1" applyProtection="1">
      <alignment horizontal="left"/>
      <protection hidden="1"/>
    </xf>
    <xf numFmtId="1" fontId="7" fillId="9" borderId="8" xfId="0" applyNumberFormat="1" applyFont="1" applyFill="1" applyBorder="1" applyAlignment="1" applyProtection="1">
      <alignment horizontal="left"/>
      <protection hidden="1"/>
    </xf>
    <xf numFmtId="1" fontId="7" fillId="9" borderId="3" xfId="0" applyNumberFormat="1" applyFont="1" applyFill="1" applyBorder="1" applyAlignment="1" applyProtection="1">
      <alignment horizontal="left"/>
      <protection hidden="1"/>
    </xf>
    <xf numFmtId="1" fontId="8" fillId="0" borderId="20" xfId="0" applyNumberFormat="1" applyFont="1" applyBorder="1" applyAlignment="1" applyProtection="1">
      <alignment horizontal="center" vertical="center" wrapText="1"/>
      <protection hidden="1"/>
    </xf>
    <xf numFmtId="1" fontId="8" fillId="0" borderId="17" xfId="0" applyNumberFormat="1" applyFont="1" applyBorder="1" applyAlignment="1" applyProtection="1">
      <alignment horizontal="center" vertical="center" wrapText="1"/>
      <protection hidden="1"/>
    </xf>
    <xf numFmtId="1" fontId="8" fillId="0" borderId="22" xfId="0" applyNumberFormat="1" applyFont="1" applyBorder="1" applyAlignment="1" applyProtection="1">
      <alignment horizontal="center" vertical="center" wrapText="1"/>
      <protection hidden="1"/>
    </xf>
    <xf numFmtId="1" fontId="8" fillId="0" borderId="51" xfId="0" applyNumberFormat="1" applyFont="1" applyBorder="1" applyAlignment="1" applyProtection="1">
      <alignment horizontal="center" vertical="center" wrapText="1"/>
      <protection hidden="1"/>
    </xf>
    <xf numFmtId="1" fontId="8" fillId="0" borderId="46" xfId="0" applyNumberFormat="1" applyFont="1" applyBorder="1" applyAlignment="1" applyProtection="1">
      <alignment horizontal="center" vertical="center" wrapText="1"/>
      <protection hidden="1"/>
    </xf>
    <xf numFmtId="1" fontId="8" fillId="0" borderId="72" xfId="0" applyNumberFormat="1" applyFont="1" applyBorder="1" applyAlignment="1" applyProtection="1">
      <alignment horizontal="center" vertical="center" wrapText="1"/>
      <protection hidden="1"/>
    </xf>
    <xf numFmtId="1" fontId="8" fillId="0" borderId="70" xfId="0" applyNumberFormat="1" applyFont="1" applyBorder="1" applyAlignment="1" applyProtection="1">
      <alignment horizontal="center" vertical="center" wrapText="1"/>
      <protection hidden="1"/>
    </xf>
    <xf numFmtId="1" fontId="8" fillId="9" borderId="20" xfId="0" applyNumberFormat="1" applyFont="1" applyFill="1" applyBorder="1" applyAlignment="1" applyProtection="1">
      <alignment horizontal="center" vertical="center" wrapText="1"/>
      <protection hidden="1"/>
    </xf>
    <xf numFmtId="1" fontId="9" fillId="0" borderId="2" xfId="0" applyNumberFormat="1" applyFont="1" applyBorder="1" applyAlignment="1" applyProtection="1">
      <alignment horizontal="left"/>
      <protection hidden="1"/>
    </xf>
    <xf numFmtId="1" fontId="9" fillId="0" borderId="3" xfId="0" applyNumberFormat="1" applyFont="1" applyBorder="1" applyAlignment="1" applyProtection="1">
      <alignment horizontal="left"/>
      <protection hidden="1"/>
    </xf>
    <xf numFmtId="1" fontId="8" fillId="0" borderId="7" xfId="0" applyNumberFormat="1" applyFont="1" applyBorder="1" applyAlignment="1" applyProtection="1">
      <alignment horizontal="center" vertical="center" wrapText="1"/>
      <protection hidden="1"/>
    </xf>
    <xf numFmtId="1" fontId="8" fillId="0" borderId="8" xfId="0" applyNumberFormat="1" applyFont="1" applyBorder="1" applyAlignment="1" applyProtection="1">
      <alignment horizontal="center" vertical="center" wrapText="1"/>
      <protection hidden="1"/>
    </xf>
    <xf numFmtId="1" fontId="8" fillId="0" borderId="19" xfId="0" applyNumberFormat="1" applyFont="1" applyBorder="1" applyAlignment="1" applyProtection="1">
      <alignment horizontal="center" vertical="center" wrapText="1"/>
      <protection hidden="1"/>
    </xf>
    <xf numFmtId="1" fontId="7" fillId="0" borderId="1" xfId="0" applyNumberFormat="1" applyFont="1" applyBorder="1" applyAlignment="1" applyProtection="1">
      <alignment horizontal="left"/>
      <protection hidden="1"/>
    </xf>
    <xf numFmtId="1" fontId="7" fillId="0" borderId="0" xfId="0" applyNumberFormat="1" applyFont="1" applyAlignment="1" applyProtection="1">
      <alignment horizontal="left"/>
      <protection hidden="1"/>
    </xf>
    <xf numFmtId="1" fontId="12" fillId="0" borderId="94" xfId="0" applyNumberFormat="1" applyFont="1" applyBorder="1" applyAlignment="1" applyProtection="1">
      <alignment horizontal="left" vertical="center" wrapText="1"/>
      <protection hidden="1"/>
    </xf>
    <xf numFmtId="1" fontId="12" fillId="0" borderId="45" xfId="0" applyNumberFormat="1" applyFont="1" applyBorder="1" applyAlignment="1" applyProtection="1">
      <alignment horizontal="left" vertical="center" wrapText="1"/>
      <protection hidden="1"/>
    </xf>
    <xf numFmtId="1" fontId="12" fillId="0" borderId="5" xfId="0" applyNumberFormat="1" applyFont="1" applyBorder="1" applyAlignment="1">
      <alignment horizontal="center" vertical="center" wrapText="1"/>
    </xf>
    <xf numFmtId="1" fontId="12" fillId="0" borderId="12" xfId="0" applyNumberFormat="1" applyFont="1" applyBorder="1" applyAlignment="1">
      <alignment horizontal="center" vertical="center" wrapText="1"/>
    </xf>
    <xf numFmtId="1" fontId="12" fillId="0" borderId="85" xfId="0" applyNumberFormat="1" applyFont="1" applyBorder="1" applyAlignment="1" applyProtection="1">
      <alignment horizontal="left"/>
      <protection hidden="1"/>
    </xf>
    <xf numFmtId="1" fontId="12" fillId="0" borderId="95" xfId="0" quotePrefix="1" applyNumberFormat="1" applyFont="1" applyBorder="1" applyAlignment="1" applyProtection="1">
      <alignment horizontal="left"/>
      <protection hidden="1"/>
    </xf>
    <xf numFmtId="1" fontId="12" fillId="0" borderId="93" xfId="0" applyNumberFormat="1" applyFont="1" applyBorder="1" applyAlignment="1" applyProtection="1">
      <alignment horizontal="left" vertical="center" wrapText="1"/>
      <protection hidden="1"/>
    </xf>
    <xf numFmtId="1" fontId="12" fillId="0" borderId="28" xfId="0" applyNumberFormat="1" applyFont="1" applyBorder="1" applyAlignment="1" applyProtection="1">
      <alignment horizontal="left" vertical="center" wrapText="1"/>
      <protection hidden="1"/>
    </xf>
    <xf numFmtId="1" fontId="12" fillId="0" borderId="92" xfId="0" applyNumberFormat="1" applyFont="1" applyBorder="1" applyAlignment="1" applyProtection="1">
      <alignment horizontal="left" vertical="center" wrapText="1"/>
      <protection hidden="1"/>
    </xf>
    <xf numFmtId="1" fontId="12" fillId="0" borderId="34" xfId="0" applyNumberFormat="1" applyFont="1" applyBorder="1" applyAlignment="1" applyProtection="1">
      <alignment horizontal="left" vertical="center" wrapText="1"/>
      <protection hidden="1"/>
    </xf>
    <xf numFmtId="1" fontId="12" fillId="0" borderId="72" xfId="0" applyNumberFormat="1" applyFont="1" applyBorder="1" applyAlignment="1">
      <alignment horizontal="center" vertical="center" wrapText="1"/>
    </xf>
    <xf numFmtId="1" fontId="12" fillId="0" borderId="70" xfId="0" applyNumberFormat="1" applyFont="1" applyBorder="1" applyAlignment="1">
      <alignment horizontal="center" vertical="center" wrapText="1"/>
    </xf>
    <xf numFmtId="1" fontId="8" fillId="9" borderId="6" xfId="0" applyNumberFormat="1" applyFont="1" applyFill="1" applyBorder="1" applyAlignment="1" applyProtection="1">
      <alignment horizontal="center" vertical="center" wrapText="1"/>
      <protection hidden="1"/>
    </xf>
    <xf numFmtId="1" fontId="8" fillId="9" borderId="13" xfId="0" applyNumberFormat="1" applyFont="1" applyFill="1" applyBorder="1" applyAlignment="1" applyProtection="1">
      <alignment horizontal="center" vertical="center" wrapText="1"/>
      <protection hidden="1"/>
    </xf>
    <xf numFmtId="0" fontId="8" fillId="9" borderId="20" xfId="0" applyFont="1" applyFill="1" applyBorder="1" applyAlignment="1">
      <alignment horizontal="center" wrapText="1"/>
    </xf>
    <xf numFmtId="0" fontId="8" fillId="9" borderId="6"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8" fillId="9" borderId="13" xfId="0" applyFont="1" applyFill="1" applyBorder="1" applyAlignment="1">
      <alignment horizontal="center" vertical="center" wrapText="1"/>
    </xf>
    <xf numFmtId="1" fontId="8" fillId="0" borderId="89" xfId="0" applyNumberFormat="1" applyFont="1" applyBorder="1" applyAlignment="1" applyProtection="1">
      <alignment horizontal="left" vertical="center" wrapText="1"/>
      <protection hidden="1"/>
    </xf>
    <xf numFmtId="1" fontId="12" fillId="0" borderId="4" xfId="0" quotePrefix="1" applyNumberFormat="1" applyFont="1" applyBorder="1" applyAlignment="1" applyProtection="1">
      <alignment horizontal="center" vertical="center"/>
      <protection hidden="1"/>
    </xf>
    <xf numFmtId="1" fontId="12" fillId="0" borderId="5" xfId="0" quotePrefix="1" applyNumberFormat="1" applyFont="1" applyBorder="1" applyAlignment="1" applyProtection="1">
      <alignment horizontal="center" vertical="center"/>
      <protection hidden="1"/>
    </xf>
    <xf numFmtId="1" fontId="12" fillId="0" borderId="11" xfId="0" quotePrefix="1" applyNumberFormat="1" applyFont="1" applyBorder="1" applyAlignment="1" applyProtection="1">
      <alignment horizontal="center" vertical="center"/>
      <protection hidden="1"/>
    </xf>
    <xf numFmtId="1" fontId="12" fillId="0" borderId="12" xfId="0" quotePrefix="1" applyNumberFormat="1" applyFont="1" applyBorder="1" applyAlignment="1" applyProtection="1">
      <alignment horizontal="center" vertical="center"/>
      <protection hidden="1"/>
    </xf>
    <xf numFmtId="1" fontId="12" fillId="0" borderId="4" xfId="0" applyNumberFormat="1" applyFont="1" applyBorder="1" applyAlignment="1" applyProtection="1">
      <alignment horizontal="center" vertical="center"/>
      <protection hidden="1"/>
    </xf>
    <xf numFmtId="1" fontId="12" fillId="0" borderId="11" xfId="0" applyNumberFormat="1" applyFont="1" applyBorder="1" applyAlignment="1" applyProtection="1">
      <alignment horizontal="center" vertical="center"/>
      <protection hidden="1"/>
    </xf>
    <xf numFmtId="1" fontId="12" fillId="0" borderId="7" xfId="0" applyNumberFormat="1" applyFont="1" applyBorder="1" applyAlignment="1" applyProtection="1">
      <alignment horizontal="center" vertical="center"/>
      <protection hidden="1"/>
    </xf>
    <xf numFmtId="1" fontId="12" fillId="0" borderId="8" xfId="0" applyNumberFormat="1" applyFont="1" applyBorder="1" applyAlignment="1" applyProtection="1">
      <alignment horizontal="center" vertical="center"/>
      <protection hidden="1"/>
    </xf>
    <xf numFmtId="1" fontId="12" fillId="0" borderId="9" xfId="0" applyNumberFormat="1" applyFont="1" applyBorder="1" applyAlignment="1" applyProtection="1">
      <alignment horizontal="center" vertical="center"/>
      <protection hidden="1"/>
    </xf>
    <xf numFmtId="1" fontId="8" fillId="0" borderId="6" xfId="1" applyNumberFormat="1" applyFont="1" applyBorder="1" applyAlignment="1">
      <alignment horizontal="center" vertical="center" wrapText="1"/>
    </xf>
    <xf numFmtId="1" fontId="8" fillId="0" borderId="29" xfId="1" applyNumberFormat="1" applyFont="1" applyBorder="1" applyAlignment="1">
      <alignment horizontal="center" vertical="center" wrapText="1"/>
    </xf>
    <xf numFmtId="1" fontId="8" fillId="0" borderId="13" xfId="1" applyNumberFormat="1" applyFont="1" applyBorder="1" applyAlignment="1">
      <alignment horizontal="center" vertical="center" wrapText="1"/>
    </xf>
    <xf numFmtId="1" fontId="8" fillId="9" borderId="7" xfId="1" applyNumberFormat="1" applyFont="1" applyFill="1" applyBorder="1" applyAlignment="1">
      <alignment horizontal="center" vertical="center" wrapText="1"/>
    </xf>
    <xf numFmtId="1" fontId="8" fillId="9" borderId="8" xfId="1" applyNumberFormat="1" applyFont="1" applyFill="1" applyBorder="1" applyAlignment="1">
      <alignment horizontal="center" vertical="center" wrapText="1"/>
    </xf>
    <xf numFmtId="1" fontId="8" fillId="9" borderId="16" xfId="1" applyNumberFormat="1" applyFont="1" applyFill="1" applyBorder="1" applyAlignment="1">
      <alignment horizontal="center" vertical="center" wrapText="1"/>
    </xf>
    <xf numFmtId="1" fontId="8" fillId="9" borderId="19" xfId="1" applyNumberFormat="1" applyFont="1" applyFill="1" applyBorder="1" applyAlignment="1">
      <alignment horizontal="center" vertical="center" wrapText="1"/>
    </xf>
    <xf numFmtId="1" fontId="8" fillId="9" borderId="3" xfId="1" applyNumberFormat="1" applyFont="1" applyFill="1" applyBorder="1" applyAlignment="1">
      <alignment horizontal="center" vertical="center" wrapText="1"/>
    </xf>
    <xf numFmtId="1" fontId="8" fillId="9" borderId="12" xfId="1" applyNumberFormat="1" applyFont="1" applyFill="1" applyBorder="1" applyAlignment="1">
      <alignment horizontal="center" vertical="center" wrapText="1"/>
    </xf>
    <xf numFmtId="1" fontId="8" fillId="9" borderId="11" xfId="1" applyNumberFormat="1" applyFont="1" applyFill="1" applyBorder="1" applyAlignment="1">
      <alignment horizontal="center" vertical="center" wrapText="1"/>
    </xf>
    <xf numFmtId="1" fontId="8" fillId="9" borderId="116" xfId="1" applyNumberFormat="1" applyFont="1" applyFill="1" applyBorder="1" applyAlignment="1">
      <alignment horizontal="center" vertical="center" wrapText="1"/>
    </xf>
    <xf numFmtId="1" fontId="8" fillId="0" borderId="20" xfId="1" quotePrefix="1"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114"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8" fillId="0" borderId="116" xfId="0" applyNumberFormat="1" applyFont="1" applyBorder="1" applyAlignment="1">
      <alignment horizontal="center" vertical="center" wrapText="1"/>
    </xf>
    <xf numFmtId="1" fontId="8" fillId="0" borderId="4" xfId="1" applyNumberFormat="1" applyFont="1" applyBorder="1" applyAlignment="1">
      <alignment horizontal="center" vertical="center" wrapText="1"/>
    </xf>
    <xf numFmtId="1" fontId="8" fillId="0" borderId="5" xfId="1" applyNumberFormat="1" applyFont="1" applyBorder="1" applyAlignment="1">
      <alignment horizontal="center" vertical="center"/>
    </xf>
    <xf numFmtId="1" fontId="8" fillId="0" borderId="90" xfId="1" applyNumberFormat="1" applyFont="1" applyBorder="1" applyAlignment="1">
      <alignment horizontal="center" vertical="center"/>
    </xf>
    <xf numFmtId="1" fontId="8" fillId="0" borderId="66" xfId="1" applyNumberFormat="1" applyFont="1" applyBorder="1" applyAlignment="1">
      <alignment horizontal="center" vertical="center"/>
    </xf>
    <xf numFmtId="1" fontId="8" fillId="0" borderId="11" xfId="1" applyNumberFormat="1" applyFont="1" applyBorder="1" applyAlignment="1">
      <alignment horizontal="center" vertical="center"/>
    </xf>
    <xf numFmtId="1" fontId="8" fillId="0" borderId="12" xfId="1" applyNumberFormat="1" applyFont="1" applyBorder="1" applyAlignment="1">
      <alignment horizontal="center" vertical="center"/>
    </xf>
    <xf numFmtId="1" fontId="8" fillId="0" borderId="4" xfId="2" applyNumberFormat="1" applyFont="1" applyBorder="1" applyAlignment="1">
      <alignment horizontal="center" vertical="center"/>
    </xf>
    <xf numFmtId="1" fontId="8" fillId="0" borderId="89" xfId="2" applyNumberFormat="1" applyFont="1" applyBorder="1" applyAlignment="1">
      <alignment horizontal="center" vertical="center"/>
    </xf>
    <xf numFmtId="1" fontId="8" fillId="0" borderId="5" xfId="2" applyNumberFormat="1" applyFont="1" applyBorder="1" applyAlignment="1">
      <alignment horizontal="center" vertical="center"/>
    </xf>
    <xf numFmtId="1" fontId="8" fillId="0" borderId="11" xfId="2" applyNumberFormat="1" applyFont="1" applyBorder="1" applyAlignment="1">
      <alignment horizontal="center" vertical="center"/>
    </xf>
    <xf numFmtId="1" fontId="8" fillId="0" borderId="3" xfId="2" applyNumberFormat="1" applyFont="1" applyBorder="1" applyAlignment="1">
      <alignment horizontal="center" vertical="center"/>
    </xf>
    <xf numFmtId="1" fontId="8" fillId="0" borderId="12" xfId="2" applyNumberFormat="1" applyFont="1" applyBorder="1" applyAlignment="1">
      <alignment horizontal="center" vertical="center"/>
    </xf>
    <xf numFmtId="1" fontId="8" fillId="0" borderId="7" xfId="1" quotePrefix="1" applyNumberFormat="1" applyFont="1" applyBorder="1" applyAlignment="1">
      <alignment horizontal="center" vertical="center" wrapText="1"/>
    </xf>
    <xf numFmtId="1" fontId="8" fillId="0" borderId="8" xfId="1" quotePrefix="1" applyNumberFormat="1" applyFont="1" applyBorder="1" applyAlignment="1">
      <alignment horizontal="center" vertical="center" wrapText="1"/>
    </xf>
    <xf numFmtId="1" fontId="8" fillId="0" borderId="9" xfId="1" quotePrefix="1" applyNumberFormat="1" applyFont="1" applyBorder="1" applyAlignment="1">
      <alignment horizontal="center" vertical="center" wrapText="1"/>
    </xf>
    <xf numFmtId="1" fontId="8" fillId="0" borderId="113" xfId="0" applyNumberFormat="1" applyFont="1" applyBorder="1" applyAlignment="1">
      <alignment horizontal="center" vertical="center" wrapText="1"/>
    </xf>
    <xf numFmtId="1" fontId="8" fillId="0" borderId="115" xfId="0" applyNumberFormat="1" applyFont="1" applyBorder="1" applyAlignment="1">
      <alignment horizontal="center" vertical="center" wrapText="1"/>
    </xf>
    <xf numFmtId="1" fontId="8" fillId="0" borderId="7" xfId="1" applyNumberFormat="1" applyFont="1" applyBorder="1" applyAlignment="1">
      <alignment horizontal="center" vertical="center" wrapText="1"/>
    </xf>
    <xf numFmtId="1" fontId="8" fillId="0" borderId="19" xfId="1" applyNumberFormat="1" applyFont="1" applyBorder="1" applyAlignment="1">
      <alignment horizontal="center" vertical="center" wrapText="1"/>
    </xf>
    <xf numFmtId="1" fontId="8" fillId="0" borderId="9" xfId="1" applyNumberFormat="1" applyFont="1" applyBorder="1" applyAlignment="1">
      <alignment horizontal="center" vertical="center" wrapText="1"/>
    </xf>
    <xf numFmtId="1" fontId="8" fillId="0" borderId="146" xfId="0" applyNumberFormat="1" applyFont="1" applyBorder="1" applyAlignment="1">
      <alignment horizontal="center" vertical="center" wrapText="1"/>
    </xf>
    <xf numFmtId="1" fontId="8" fillId="0" borderId="19" xfId="0" applyNumberFormat="1" applyFont="1" applyBorder="1" applyAlignment="1">
      <alignment horizontal="center" vertical="center" wrapText="1"/>
    </xf>
    <xf numFmtId="1" fontId="4" fillId="0" borderId="7" xfId="1" applyNumberFormat="1" applyFont="1" applyBorder="1" applyAlignment="1">
      <alignment horizontal="center" vertical="center" wrapText="1"/>
    </xf>
    <xf numFmtId="1" fontId="4" fillId="0" borderId="19" xfId="1" applyNumberFormat="1" applyFont="1" applyBorder="1" applyAlignment="1">
      <alignment horizontal="center" vertical="center" wrapText="1"/>
    </xf>
    <xf numFmtId="1" fontId="7" fillId="9" borderId="0" xfId="1" applyNumberFormat="1" applyFont="1" applyFill="1" applyAlignment="1">
      <alignment horizontal="center" vertical="center" wrapText="1"/>
    </xf>
    <xf numFmtId="1" fontId="4" fillId="0" borderId="118" xfId="1" applyNumberFormat="1" applyFont="1" applyBorder="1" applyAlignment="1">
      <alignment horizontal="center" vertical="center" wrapText="1"/>
    </xf>
    <xf numFmtId="1" fontId="4" fillId="0" borderId="12" xfId="1" applyNumberFormat="1" applyFont="1" applyBorder="1" applyAlignment="1">
      <alignment horizontal="center" vertical="center" wrapText="1"/>
    </xf>
    <xf numFmtId="1" fontId="8" fillId="0" borderId="121" xfId="1" applyNumberFormat="1" applyFont="1" applyBorder="1" applyAlignment="1">
      <alignment horizontal="center" vertical="center" wrapText="1"/>
    </xf>
    <xf numFmtId="1" fontId="8" fillId="0" borderId="124" xfId="1" applyNumberFormat="1" applyFont="1" applyBorder="1" applyAlignment="1">
      <alignment horizontal="center" vertical="center" wrapText="1"/>
    </xf>
    <xf numFmtId="1" fontId="8" fillId="0" borderId="129" xfId="1" applyNumberFormat="1" applyFont="1" applyBorder="1" applyAlignment="1">
      <alignment horizontal="center" vertical="center" wrapText="1"/>
    </xf>
    <xf numFmtId="1" fontId="0" fillId="0" borderId="121" xfId="0" applyNumberFormat="1" applyBorder="1" applyAlignment="1">
      <alignment horizontal="center" vertical="center" wrapText="1"/>
    </xf>
    <xf numFmtId="1" fontId="0" fillId="0" borderId="124" xfId="0" applyNumberFormat="1" applyBorder="1" applyAlignment="1">
      <alignment horizontal="center" vertical="center" wrapText="1"/>
    </xf>
    <xf numFmtId="1" fontId="0" fillId="0" borderId="129" xfId="0" applyNumberFormat="1" applyBorder="1" applyAlignment="1">
      <alignment horizontal="center" vertical="center" wrapText="1"/>
    </xf>
    <xf numFmtId="1" fontId="33" fillId="0" borderId="124" xfId="0" applyNumberFormat="1" applyFont="1" applyBorder="1" applyAlignment="1">
      <alignment horizontal="center" vertical="center" wrapText="1"/>
    </xf>
    <xf numFmtId="1" fontId="33" fillId="0" borderId="129" xfId="0" applyNumberFormat="1" applyFont="1" applyBorder="1" applyAlignment="1">
      <alignment horizontal="center" vertical="center" wrapText="1"/>
    </xf>
    <xf numFmtId="1" fontId="9" fillId="0" borderId="3" xfId="1" quotePrefix="1" applyNumberFormat="1" applyFont="1" applyBorder="1" applyAlignment="1">
      <alignment horizontal="left"/>
    </xf>
    <xf numFmtId="1" fontId="8" fillId="0" borderId="0" xfId="2" applyNumberFormat="1" applyFont="1" applyAlignment="1">
      <alignment horizontal="center" vertical="center"/>
    </xf>
    <xf numFmtId="1" fontId="8" fillId="0" borderId="66" xfId="2" applyNumberFormat="1" applyFont="1" applyBorder="1" applyAlignment="1">
      <alignment horizontal="center" vertical="center"/>
    </xf>
    <xf numFmtId="1" fontId="8" fillId="0" borderId="3" xfId="1" quotePrefix="1" applyNumberFormat="1" applyFont="1" applyBorder="1" applyAlignment="1">
      <alignment horizontal="center" vertical="center" wrapText="1"/>
    </xf>
    <xf numFmtId="1" fontId="8" fillId="0" borderId="12" xfId="1" quotePrefix="1" applyNumberFormat="1" applyFont="1" applyBorder="1" applyAlignment="1">
      <alignment horizontal="center" vertical="center" wrapText="1"/>
    </xf>
    <xf numFmtId="1" fontId="24" fillId="0" borderId="7" xfId="0" applyNumberFormat="1" applyFont="1" applyBorder="1" applyAlignment="1">
      <alignment horizontal="center" wrapText="1"/>
    </xf>
    <xf numFmtId="1" fontId="24" fillId="0" borderId="8" xfId="0" applyNumberFormat="1" applyFont="1" applyBorder="1" applyAlignment="1">
      <alignment horizontal="center" wrapText="1"/>
    </xf>
    <xf numFmtId="1" fontId="8" fillId="0" borderId="9" xfId="0" applyNumberFormat="1" applyFont="1" applyBorder="1" applyAlignment="1">
      <alignment horizontal="center" vertical="center" wrapText="1"/>
    </xf>
    <xf numFmtId="1" fontId="2" fillId="0" borderId="0" xfId="0" applyNumberFormat="1" applyFont="1" applyAlignment="1">
      <alignment horizontal="left" vertical="top" wrapText="1"/>
    </xf>
    <xf numFmtId="1" fontId="8" fillId="0" borderId="73" xfId="0" applyNumberFormat="1" applyFont="1" applyBorder="1" applyAlignment="1" applyProtection="1">
      <alignment horizontal="center" vertical="center" wrapText="1"/>
      <protection hidden="1"/>
    </xf>
    <xf numFmtId="1" fontId="8" fillId="0" borderId="30" xfId="0" applyNumberFormat="1" applyFont="1" applyBorder="1" applyAlignment="1" applyProtection="1">
      <alignment horizontal="center" vertical="center" wrapText="1"/>
      <protection hidden="1"/>
    </xf>
    <xf numFmtId="1" fontId="8" fillId="0" borderId="36" xfId="0" applyNumberFormat="1" applyFont="1" applyBorder="1" applyAlignment="1" applyProtection="1">
      <alignment horizontal="center" vertical="center" wrapText="1"/>
      <protection hidden="1"/>
    </xf>
    <xf numFmtId="1" fontId="8" fillId="0" borderId="39" xfId="0" applyNumberFormat="1" applyFont="1" applyBorder="1" applyAlignment="1" applyProtection="1">
      <alignment horizontal="center" vertical="center" wrapText="1"/>
      <protection hidden="1"/>
    </xf>
    <xf numFmtId="1" fontId="8" fillId="0" borderId="5" xfId="1" applyNumberFormat="1" applyFont="1" applyBorder="1" applyAlignment="1">
      <alignment horizontal="center" vertical="center" wrapText="1"/>
    </xf>
    <xf numFmtId="1" fontId="8" fillId="0" borderId="11" xfId="1" applyNumberFormat="1" applyFont="1" applyBorder="1" applyAlignment="1">
      <alignment horizontal="center" vertical="center" wrapText="1"/>
    </xf>
    <xf numFmtId="1" fontId="8" fillId="0" borderId="12" xfId="1" applyNumberFormat="1" applyFont="1" applyBorder="1" applyAlignment="1">
      <alignment horizontal="center" vertical="center" wrapText="1"/>
    </xf>
    <xf numFmtId="1" fontId="8" fillId="0" borderId="6" xfId="1" applyNumberFormat="1" applyFont="1" applyBorder="1" applyAlignment="1">
      <alignment horizontal="center" vertical="center"/>
    </xf>
    <xf numFmtId="1" fontId="8" fillId="0" borderId="13" xfId="1" applyNumberFormat="1" applyFont="1" applyBorder="1" applyAlignment="1">
      <alignment horizontal="center" vertical="center"/>
    </xf>
    <xf numFmtId="1" fontId="8" fillId="0" borderId="148" xfId="1" applyNumberFormat="1" applyFont="1" applyBorder="1" applyAlignment="1">
      <alignment horizontal="center" vertical="center" wrapText="1"/>
    </xf>
    <xf numFmtId="1" fontId="8" fillId="0" borderId="111" xfId="1" applyNumberFormat="1" applyFont="1" applyBorder="1" applyAlignment="1">
      <alignment horizontal="center" vertical="center" wrapText="1"/>
    </xf>
    <xf numFmtId="1" fontId="8" fillId="0" borderId="149" xfId="1" applyNumberFormat="1" applyFont="1" applyBorder="1" applyAlignment="1">
      <alignment horizontal="center" vertical="center" wrapText="1"/>
    </xf>
    <xf numFmtId="1" fontId="34" fillId="0" borderId="68" xfId="0" applyNumberFormat="1" applyFont="1" applyBorder="1" applyAlignment="1">
      <alignment horizontal="center" vertical="center" wrapText="1"/>
    </xf>
    <xf numFmtId="1" fontId="8" fillId="0" borderId="91" xfId="0" applyNumberFormat="1" applyFont="1" applyBorder="1" applyAlignment="1">
      <alignment horizontal="left"/>
    </xf>
    <xf numFmtId="1" fontId="8" fillId="0" borderId="23" xfId="0" applyNumberFormat="1" applyFont="1" applyBorder="1" applyAlignment="1">
      <alignment horizontal="left"/>
    </xf>
    <xf numFmtId="1" fontId="8" fillId="0" borderId="94" xfId="0" applyNumberFormat="1" applyFont="1" applyBorder="1" applyAlignment="1">
      <alignment horizontal="left"/>
    </xf>
    <xf numFmtId="1" fontId="8" fillId="0" borderId="45" xfId="0" applyNumberFormat="1" applyFont="1" applyBorder="1" applyAlignment="1">
      <alignment horizontal="left"/>
    </xf>
    <xf numFmtId="1" fontId="8" fillId="0" borderId="150" xfId="1" applyNumberFormat="1" applyFont="1" applyBorder="1" applyAlignment="1">
      <alignment horizontal="center" vertical="center" wrapText="1"/>
    </xf>
    <xf numFmtId="1" fontId="34" fillId="0" borderId="69" xfId="0" applyNumberFormat="1" applyFont="1" applyBorder="1" applyAlignment="1">
      <alignment horizontal="center" vertical="center" wrapText="1"/>
    </xf>
    <xf numFmtId="1" fontId="8" fillId="9" borderId="10" xfId="1" applyNumberFormat="1" applyFont="1" applyFill="1" applyBorder="1" applyAlignment="1">
      <alignment horizontal="center" vertical="center" wrapText="1"/>
    </xf>
    <xf numFmtId="1" fontId="8" fillId="9" borderId="18" xfId="1" applyNumberFormat="1" applyFont="1" applyFill="1" applyBorder="1" applyAlignment="1">
      <alignment horizontal="center" vertical="center" wrapText="1"/>
    </xf>
    <xf numFmtId="1" fontId="8" fillId="0" borderId="73" xfId="1" applyNumberFormat="1" applyFont="1" applyBorder="1" applyAlignment="1">
      <alignment horizontal="center" vertical="center" wrapText="1"/>
    </xf>
    <xf numFmtId="1" fontId="8" fillId="0" borderId="30" xfId="1" applyNumberFormat="1" applyFont="1" applyBorder="1" applyAlignment="1">
      <alignment horizontal="center" vertical="center" wrapText="1"/>
    </xf>
    <xf numFmtId="1" fontId="8" fillId="0" borderId="39" xfId="1" applyNumberFormat="1" applyFont="1" applyBorder="1" applyAlignment="1">
      <alignment horizontal="center" vertical="center" wrapText="1"/>
    </xf>
    <xf numFmtId="1" fontId="8" fillId="0" borderId="92" xfId="0" applyNumberFormat="1" applyFont="1" applyBorder="1" applyAlignment="1">
      <alignment horizontal="left"/>
    </xf>
    <xf numFmtId="1" fontId="8" fillId="0" borderId="34" xfId="0" applyNumberFormat="1" applyFont="1" applyBorder="1" applyAlignment="1">
      <alignment horizontal="left"/>
    </xf>
    <xf numFmtId="1" fontId="8" fillId="0" borderId="7" xfId="1" applyNumberFormat="1" applyFont="1" applyBorder="1" applyAlignment="1">
      <alignment horizontal="center" vertical="center"/>
    </xf>
    <xf numFmtId="1" fontId="8" fillId="0" borderId="8" xfId="1" applyNumberFormat="1" applyFont="1" applyBorder="1" applyAlignment="1">
      <alignment horizontal="center" vertical="center"/>
    </xf>
    <xf numFmtId="1" fontId="8" fillId="0" borderId="19" xfId="1" applyNumberFormat="1" applyFont="1" applyBorder="1" applyAlignment="1">
      <alignment horizontal="center" vertical="center"/>
    </xf>
    <xf numFmtId="1" fontId="8" fillId="0" borderId="92" xfId="1" applyNumberFormat="1" applyFont="1" applyBorder="1" applyAlignment="1">
      <alignment horizontal="left" vertical="center"/>
    </xf>
    <xf numFmtId="1" fontId="8" fillId="0" borderId="34" xfId="1" applyNumberFormat="1" applyFont="1" applyBorder="1" applyAlignment="1">
      <alignment horizontal="left" vertical="center"/>
    </xf>
    <xf numFmtId="1" fontId="8" fillId="0" borderId="94" xfId="1" applyNumberFormat="1" applyFont="1" applyBorder="1" applyAlignment="1">
      <alignment horizontal="left" vertical="center"/>
    </xf>
    <xf numFmtId="1" fontId="8" fillId="0" borderId="45" xfId="1" applyNumberFormat="1" applyFont="1" applyBorder="1" applyAlignment="1">
      <alignment horizontal="left" vertical="center"/>
    </xf>
    <xf numFmtId="1" fontId="8" fillId="0" borderId="91" xfId="1" applyNumberFormat="1" applyFont="1" applyBorder="1" applyAlignment="1">
      <alignment horizontal="left" vertical="center"/>
    </xf>
    <xf numFmtId="1" fontId="8" fillId="0" borderId="23" xfId="1" applyNumberFormat="1" applyFont="1" applyBorder="1" applyAlignment="1">
      <alignment horizontal="left" vertical="center"/>
    </xf>
    <xf numFmtId="1" fontId="8" fillId="0" borderId="92" xfId="4" applyNumberFormat="1" applyFont="1" applyBorder="1" applyAlignment="1">
      <alignment horizontal="left"/>
    </xf>
    <xf numFmtId="1" fontId="8" fillId="0" borderId="34" xfId="4" applyNumberFormat="1" applyFont="1" applyBorder="1" applyAlignment="1">
      <alignment horizontal="left"/>
    </xf>
    <xf numFmtId="1" fontId="8" fillId="0" borderId="90" xfId="1" applyNumberFormat="1" applyFont="1" applyBorder="1" applyAlignment="1">
      <alignment horizontal="center" vertical="center" wrapText="1"/>
    </xf>
    <xf numFmtId="1" fontId="8" fillId="0" borderId="66"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8" fillId="0" borderId="116" xfId="1" applyNumberFormat="1" applyFont="1" applyBorder="1" applyAlignment="1">
      <alignment horizontal="center" vertical="center" wrapText="1"/>
    </xf>
    <xf numFmtId="1" fontId="8" fillId="0" borderId="92" xfId="1" applyNumberFormat="1" applyFont="1" applyBorder="1" applyAlignment="1">
      <alignment horizontal="left" vertical="center" wrapText="1"/>
    </xf>
    <xf numFmtId="1" fontId="8" fillId="0" borderId="34" xfId="1" applyNumberFormat="1" applyFont="1" applyBorder="1" applyAlignment="1">
      <alignment horizontal="left" vertical="center" wrapText="1"/>
    </xf>
    <xf numFmtId="1" fontId="8" fillId="0" borderId="7" xfId="1" applyNumberFormat="1" applyFont="1" applyBorder="1" applyAlignment="1">
      <alignment horizontal="left" vertical="center"/>
    </xf>
    <xf numFmtId="1" fontId="8" fillId="0" borderId="19" xfId="1" applyNumberFormat="1" applyFont="1" applyBorder="1" applyAlignment="1">
      <alignment horizontal="left" vertical="center"/>
    </xf>
    <xf numFmtId="1" fontId="8" fillId="9" borderId="20" xfId="0" applyNumberFormat="1" applyFont="1" applyFill="1" applyBorder="1" applyAlignment="1">
      <alignment horizontal="center" vertical="center" wrapText="1"/>
    </xf>
    <xf numFmtId="0" fontId="8" fillId="9" borderId="20" xfId="0" applyFont="1" applyFill="1" applyBorder="1" applyAlignment="1">
      <alignment horizontal="center" vertical="center"/>
    </xf>
    <xf numFmtId="1" fontId="8" fillId="9" borderId="89" xfId="0" applyNumberFormat="1" applyFont="1" applyFill="1" applyBorder="1" applyAlignment="1">
      <alignment horizontal="center" vertical="center"/>
    </xf>
    <xf numFmtId="1" fontId="8" fillId="9" borderId="4" xfId="0" applyNumberFormat="1" applyFont="1" applyFill="1" applyBorder="1" applyAlignment="1">
      <alignment horizontal="center" vertical="center"/>
    </xf>
    <xf numFmtId="1" fontId="8" fillId="9" borderId="5" xfId="0" applyNumberFormat="1" applyFont="1" applyFill="1" applyBorder="1" applyAlignment="1">
      <alignment horizontal="center" vertical="center"/>
    </xf>
    <xf numFmtId="1" fontId="8" fillId="9" borderId="20" xfId="0" applyNumberFormat="1" applyFont="1" applyFill="1" applyBorder="1" applyAlignment="1">
      <alignment horizontal="center" vertical="center"/>
    </xf>
    <xf numFmtId="1" fontId="8" fillId="9" borderId="7" xfId="0" applyNumberFormat="1" applyFont="1" applyFill="1" applyBorder="1" applyAlignment="1">
      <alignment horizontal="center" vertical="center"/>
    </xf>
    <xf numFmtId="1" fontId="8" fillId="9" borderId="8" xfId="0" applyNumberFormat="1" applyFont="1" applyFill="1" applyBorder="1" applyAlignment="1">
      <alignment horizontal="center" vertical="center"/>
    </xf>
    <xf numFmtId="1" fontId="8" fillId="9" borderId="19" xfId="0" applyNumberFormat="1" applyFont="1" applyFill="1" applyBorder="1" applyAlignment="1">
      <alignment horizontal="center" vertical="center"/>
    </xf>
    <xf numFmtId="0" fontId="8" fillId="9" borderId="113" xfId="6" applyFont="1" applyFill="1" applyBorder="1" applyAlignment="1">
      <alignment horizontal="center" vertical="center" wrapText="1"/>
    </xf>
    <xf numFmtId="0" fontId="8" fillId="9" borderId="5" xfId="6" applyFont="1" applyFill="1" applyBorder="1" applyAlignment="1">
      <alignment horizontal="center" vertical="center" wrapText="1"/>
    </xf>
    <xf numFmtId="0" fontId="8" fillId="9" borderId="115" xfId="6" applyFont="1" applyFill="1" applyBorder="1" applyAlignment="1">
      <alignment horizontal="center" vertical="center" wrapText="1"/>
    </xf>
    <xf numFmtId="0" fontId="8" fillId="9" borderId="12" xfId="6" applyFont="1" applyFill="1" applyBorder="1" applyAlignment="1">
      <alignment horizontal="center" vertical="center" wrapText="1"/>
    </xf>
    <xf numFmtId="1" fontId="7" fillId="0" borderId="0" xfId="2" applyNumberFormat="1" applyFont="1" applyAlignment="1">
      <alignment horizontal="left"/>
    </xf>
    <xf numFmtId="1" fontId="40" fillId="0" borderId="97" xfId="0" applyNumberFormat="1" applyFont="1" applyBorder="1" applyAlignment="1">
      <alignment horizontal="left" vertical="center"/>
    </xf>
    <xf numFmtId="1" fontId="40" fillId="0" borderId="34" xfId="0" applyNumberFormat="1" applyFont="1" applyBorder="1" applyAlignment="1">
      <alignment horizontal="left" vertical="center"/>
    </xf>
    <xf numFmtId="1" fontId="8" fillId="9" borderId="92" xfId="1" applyNumberFormat="1" applyFont="1" applyFill="1" applyBorder="1" applyAlignment="1">
      <alignment vertical="center" wrapText="1"/>
    </xf>
    <xf numFmtId="1" fontId="8" fillId="9" borderId="34" xfId="1" applyNumberFormat="1" applyFont="1" applyFill="1" applyBorder="1" applyAlignment="1">
      <alignment vertical="center" wrapText="1"/>
    </xf>
    <xf numFmtId="1" fontId="8" fillId="0" borderId="92" xfId="2" applyNumberFormat="1" applyFont="1" applyBorder="1" applyAlignment="1">
      <alignment horizontal="left" vertical="center" wrapText="1"/>
    </xf>
    <xf numFmtId="1" fontId="8" fillId="0" borderId="34" xfId="2" applyNumberFormat="1" applyFont="1" applyBorder="1" applyAlignment="1">
      <alignment horizontal="left" vertical="center" wrapText="1"/>
    </xf>
    <xf numFmtId="1" fontId="8" fillId="0" borderId="97" xfId="2" applyNumberFormat="1" applyFont="1" applyBorder="1" applyAlignment="1">
      <alignment horizontal="left" vertical="center" wrapText="1"/>
    </xf>
    <xf numFmtId="1" fontId="8" fillId="0" borderId="92" xfId="3" applyNumberFormat="1" applyFont="1" applyBorder="1" applyAlignment="1">
      <alignment horizontal="left" vertical="center" wrapText="1"/>
    </xf>
    <xf numFmtId="1" fontId="8" fillId="0" borderId="97" xfId="3" applyNumberFormat="1" applyFont="1" applyBorder="1" applyAlignment="1">
      <alignment horizontal="left" vertical="center" wrapText="1"/>
    </xf>
    <xf numFmtId="1" fontId="8" fillId="0" borderId="34" xfId="3" applyNumberFormat="1" applyFont="1" applyBorder="1" applyAlignment="1">
      <alignment horizontal="left" vertical="center" wrapText="1"/>
    </xf>
    <xf numFmtId="1" fontId="8" fillId="9" borderId="154" xfId="2" applyNumberFormat="1" applyFont="1" applyFill="1" applyBorder="1" applyAlignment="1">
      <alignment horizontal="center" vertical="center" wrapText="1"/>
    </xf>
    <xf numFmtId="1" fontId="8" fillId="9" borderId="155" xfId="2" applyNumberFormat="1" applyFont="1" applyFill="1" applyBorder="1" applyAlignment="1">
      <alignment horizontal="center" vertical="center" wrapText="1"/>
    </xf>
    <xf numFmtId="1" fontId="8" fillId="0" borderId="6" xfId="2" applyNumberFormat="1" applyFont="1" applyBorder="1" applyAlignment="1">
      <alignment horizontal="center" vertical="center" wrapText="1"/>
    </xf>
    <xf numFmtId="1" fontId="8" fillId="0" borderId="29" xfId="2" applyNumberFormat="1" applyFont="1" applyBorder="1" applyAlignment="1">
      <alignment horizontal="center" vertical="center" wrapText="1"/>
    </xf>
    <xf numFmtId="1" fontId="8" fillId="0" borderId="13" xfId="2" applyNumberFormat="1" applyFont="1" applyBorder="1" applyAlignment="1">
      <alignment horizontal="center" vertical="center" wrapText="1"/>
    </xf>
    <xf numFmtId="1" fontId="8" fillId="0" borderId="7" xfId="0" applyNumberFormat="1" applyFont="1" applyBorder="1" applyAlignment="1">
      <alignment horizontal="center" vertical="center" wrapText="1"/>
    </xf>
    <xf numFmtId="1" fontId="8" fillId="0" borderId="20" xfId="2" quotePrefix="1" applyNumberFormat="1" applyFont="1" applyBorder="1" applyAlignment="1" applyProtection="1">
      <alignment horizontal="center" vertical="center"/>
      <protection hidden="1"/>
    </xf>
    <xf numFmtId="1" fontId="8" fillId="0" borderId="7" xfId="6" applyNumberFormat="1" applyFont="1" applyBorder="1" applyAlignment="1">
      <alignment horizontal="center" vertical="center" wrapText="1"/>
    </xf>
    <xf numFmtId="1" fontId="8" fillId="0" borderId="19" xfId="6" applyNumberFormat="1" applyFont="1" applyBorder="1" applyAlignment="1">
      <alignment horizontal="center" vertical="center" wrapText="1"/>
    </xf>
    <xf numFmtId="0" fontId="8" fillId="9" borderId="152" xfId="6" applyFont="1" applyFill="1" applyBorder="1" applyAlignment="1">
      <alignment horizontal="center" vertical="center" wrapText="1"/>
    </xf>
    <xf numFmtId="1" fontId="8" fillId="0" borderId="8" xfId="6" applyNumberFormat="1" applyFont="1" applyBorder="1" applyAlignment="1">
      <alignment horizontal="center" vertical="center" wrapText="1"/>
    </xf>
    <xf numFmtId="1" fontId="8" fillId="0" borderId="20" xfId="0" applyNumberFormat="1" applyFont="1" applyBorder="1" applyAlignment="1">
      <alignment horizontal="center"/>
    </xf>
    <xf numFmtId="1" fontId="8" fillId="0" borderId="7" xfId="0" applyNumberFormat="1" applyFont="1" applyBorder="1" applyAlignment="1">
      <alignment horizontal="center"/>
    </xf>
    <xf numFmtId="1" fontId="8" fillId="0" borderId="19" xfId="0" applyNumberFormat="1" applyFont="1" applyBorder="1" applyAlignment="1">
      <alignment horizontal="center"/>
    </xf>
    <xf numFmtId="1" fontId="21" fillId="9" borderId="4" xfId="2" applyNumberFormat="1" applyFont="1" applyFill="1" applyBorder="1" applyAlignment="1">
      <alignment horizontal="center" vertical="center" wrapText="1"/>
    </xf>
    <xf numFmtId="1" fontId="21" fillId="9" borderId="5" xfId="2" applyNumberFormat="1" applyFont="1" applyFill="1" applyBorder="1" applyAlignment="1">
      <alignment horizontal="center" vertical="center" wrapText="1"/>
    </xf>
    <xf numFmtId="1" fontId="21" fillId="9" borderId="11" xfId="2" applyNumberFormat="1" applyFont="1" applyFill="1" applyBorder="1" applyAlignment="1">
      <alignment horizontal="center" vertical="center" wrapText="1"/>
    </xf>
    <xf numFmtId="1" fontId="21" fillId="9" borderId="12" xfId="2" applyNumberFormat="1" applyFont="1" applyFill="1" applyBorder="1" applyAlignment="1">
      <alignment horizontal="center" vertical="center" wrapText="1"/>
    </xf>
    <xf numFmtId="1" fontId="12" fillId="9" borderId="17" xfId="0" applyNumberFormat="1" applyFont="1" applyFill="1" applyBorder="1" applyAlignment="1">
      <alignment horizontal="center" vertical="center" wrapText="1"/>
    </xf>
    <xf numFmtId="1" fontId="12" fillId="9" borderId="146" xfId="0" applyNumberFormat="1" applyFont="1" applyFill="1" applyBorder="1" applyAlignment="1">
      <alignment horizontal="center" vertical="center" wrapText="1"/>
    </xf>
    <xf numFmtId="1" fontId="12" fillId="9" borderId="8" xfId="0" applyNumberFormat="1" applyFont="1" applyFill="1" applyBorder="1" applyAlignment="1">
      <alignment horizontal="center" vertical="center" wrapText="1"/>
    </xf>
    <xf numFmtId="1" fontId="12" fillId="9" borderId="19" xfId="0" applyNumberFormat="1" applyFont="1" applyFill="1" applyBorder="1" applyAlignment="1">
      <alignment horizontal="center" vertical="center" wrapText="1"/>
    </xf>
    <xf numFmtId="1" fontId="9" fillId="0" borderId="3" xfId="2" applyNumberFormat="1" applyFont="1" applyBorder="1" applyAlignment="1">
      <alignment horizontal="left"/>
    </xf>
    <xf numFmtId="1" fontId="7" fillId="0" borderId="0" xfId="2" applyNumberFormat="1" applyFont="1" applyAlignment="1">
      <alignment horizontal="center" vertical="center" wrapText="1"/>
    </xf>
    <xf numFmtId="0" fontId="4" fillId="9" borderId="6" xfId="2" applyFont="1" applyFill="1" applyBorder="1" applyAlignment="1">
      <alignment horizontal="center" vertical="center" wrapText="1"/>
    </xf>
    <xf numFmtId="0" fontId="4" fillId="9" borderId="29" xfId="2" applyFont="1" applyFill="1" applyBorder="1" applyAlignment="1">
      <alignment horizontal="center" vertical="center" wrapText="1"/>
    </xf>
    <xf numFmtId="1" fontId="8" fillId="0" borderId="4" xfId="2" applyNumberFormat="1" applyFont="1" applyBorder="1" applyAlignment="1">
      <alignment horizontal="center" vertical="center" wrapText="1"/>
    </xf>
    <xf numFmtId="1" fontId="8" fillId="0" borderId="89" xfId="2" applyNumberFormat="1" applyFont="1" applyBorder="1" applyAlignment="1">
      <alignment horizontal="center" vertical="center" wrapText="1"/>
    </xf>
    <xf numFmtId="1" fontId="8" fillId="0" borderId="5" xfId="2" applyNumberFormat="1" applyFont="1" applyBorder="1" applyAlignment="1">
      <alignment horizontal="center" vertical="center" wrapText="1"/>
    </xf>
    <xf numFmtId="1" fontId="8" fillId="0" borderId="90" xfId="2" applyNumberFormat="1" applyFont="1" applyBorder="1" applyAlignment="1">
      <alignment horizontal="center" vertical="center" wrapText="1"/>
    </xf>
    <xf numFmtId="1" fontId="8" fillId="0" borderId="0" xfId="2" applyNumberFormat="1" applyFont="1" applyAlignment="1">
      <alignment horizontal="center" vertical="center" wrapText="1"/>
    </xf>
    <xf numFmtId="1" fontId="8" fillId="0" borderId="66" xfId="2" applyNumberFormat="1" applyFont="1" applyBorder="1" applyAlignment="1">
      <alignment horizontal="center" vertical="center" wrapText="1"/>
    </xf>
    <xf numFmtId="1" fontId="8" fillId="0" borderId="11" xfId="2" applyNumberFormat="1" applyFont="1" applyBorder="1" applyAlignment="1">
      <alignment horizontal="center" vertical="center" wrapText="1"/>
    </xf>
    <xf numFmtId="1" fontId="8" fillId="0" borderId="3" xfId="2" applyNumberFormat="1" applyFont="1" applyBorder="1" applyAlignment="1">
      <alignment horizontal="center" vertical="center" wrapText="1"/>
    </xf>
    <xf numFmtId="1" fontId="8" fillId="0" borderId="12" xfId="2" applyNumberFormat="1" applyFont="1" applyBorder="1" applyAlignment="1">
      <alignment horizontal="center" vertical="center" wrapText="1"/>
    </xf>
    <xf numFmtId="1" fontId="8" fillId="0" borderId="20" xfId="2" applyNumberFormat="1" applyFont="1" applyBorder="1" applyAlignment="1">
      <alignment horizontal="center" vertical="center"/>
    </xf>
    <xf numFmtId="1" fontId="8" fillId="9" borderId="20" xfId="2" quotePrefix="1" applyNumberFormat="1" applyFont="1" applyFill="1" applyBorder="1" applyAlignment="1" applyProtection="1">
      <alignment horizontal="center" vertical="center"/>
      <protection hidden="1"/>
    </xf>
    <xf numFmtId="1" fontId="8" fillId="9" borderId="7" xfId="0" applyNumberFormat="1" applyFont="1" applyFill="1" applyBorder="1" applyAlignment="1">
      <alignment horizontal="center" vertical="center" wrapText="1"/>
    </xf>
    <xf numFmtId="1" fontId="8" fillId="9" borderId="19" xfId="0" applyNumberFormat="1" applyFont="1" applyFill="1" applyBorder="1" applyAlignment="1">
      <alignment horizontal="center" vertical="center" wrapText="1"/>
    </xf>
    <xf numFmtId="1" fontId="8" fillId="9" borderId="7" xfId="6" applyNumberFormat="1" applyFont="1" applyFill="1" applyBorder="1" applyAlignment="1">
      <alignment horizontal="center" vertical="center" wrapText="1"/>
    </xf>
    <xf numFmtId="1" fontId="8" fillId="9" borderId="19" xfId="6" applyNumberFormat="1" applyFont="1" applyFill="1" applyBorder="1" applyAlignment="1">
      <alignment horizontal="center" vertical="center" wrapText="1"/>
    </xf>
    <xf numFmtId="1" fontId="8" fillId="0" borderId="6" xfId="1" applyNumberFormat="1" applyFont="1" applyBorder="1" applyAlignment="1">
      <alignment horizontal="left" vertical="center" wrapText="1"/>
    </xf>
    <xf numFmtId="1" fontId="34" fillId="0" borderId="29" xfId="0" applyNumberFormat="1" applyFont="1" applyBorder="1" applyAlignment="1">
      <alignment horizontal="left" vertical="center" wrapText="1"/>
    </xf>
    <xf numFmtId="1" fontId="34" fillId="0" borderId="13" xfId="0" applyNumberFormat="1" applyFont="1" applyBorder="1" applyAlignment="1">
      <alignment horizontal="left" vertical="center" wrapText="1"/>
    </xf>
    <xf numFmtId="1" fontId="8" fillId="0" borderId="5" xfId="3" applyNumberFormat="1" applyFont="1" applyBorder="1" applyAlignment="1">
      <alignment horizontal="left" vertical="center" wrapText="1"/>
    </xf>
    <xf numFmtId="1" fontId="34" fillId="0" borderId="66" xfId="0" applyNumberFormat="1" applyFont="1" applyBorder="1" applyAlignment="1">
      <alignment horizontal="left" vertical="center" wrapText="1"/>
    </xf>
    <xf numFmtId="1" fontId="34" fillId="0" borderId="12" xfId="0" applyNumberFormat="1" applyFont="1" applyBorder="1" applyAlignment="1">
      <alignment horizontal="left" vertical="center" wrapText="1"/>
    </xf>
    <xf numFmtId="1" fontId="8" fillId="0" borderId="6" xfId="3" applyNumberFormat="1" applyFont="1" applyBorder="1" applyAlignment="1">
      <alignment horizontal="left" vertical="center" wrapText="1"/>
    </xf>
    <xf numFmtId="1" fontId="8" fillId="0" borderId="24" xfId="1" applyNumberFormat="1" applyFont="1" applyBorder="1" applyAlignment="1">
      <alignment horizontal="left" vertical="center" wrapText="1"/>
    </xf>
    <xf numFmtId="167" fontId="8" fillId="0" borderId="89" xfId="1" applyNumberFormat="1" applyFont="1" applyBorder="1" applyAlignment="1">
      <alignment horizontal="center" vertical="center"/>
    </xf>
    <xf numFmtId="167" fontId="8" fillId="0" borderId="5" xfId="1" applyNumberFormat="1" applyFont="1" applyBorder="1" applyAlignment="1">
      <alignment horizontal="center" vertical="center"/>
    </xf>
    <xf numFmtId="167" fontId="8" fillId="0" borderId="0" xfId="1" applyNumberFormat="1" applyFont="1" applyAlignment="1">
      <alignment horizontal="center" vertical="center"/>
    </xf>
    <xf numFmtId="167" fontId="8" fillId="0" borderId="66" xfId="1" applyNumberFormat="1" applyFont="1" applyBorder="1" applyAlignment="1">
      <alignment horizontal="center" vertical="center"/>
    </xf>
    <xf numFmtId="167" fontId="8" fillId="0" borderId="3" xfId="1" applyNumberFormat="1" applyFont="1" applyBorder="1" applyAlignment="1">
      <alignment horizontal="center" vertical="center"/>
    </xf>
    <xf numFmtId="167" fontId="8" fillId="0" borderId="12" xfId="1" applyNumberFormat="1" applyFont="1" applyBorder="1" applyAlignment="1">
      <alignment horizontal="center" vertical="center"/>
    </xf>
    <xf numFmtId="1" fontId="8" fillId="0" borderId="20" xfId="3" applyNumberFormat="1" applyFont="1" applyBorder="1" applyAlignment="1">
      <alignment horizontal="left" vertical="center" wrapText="1"/>
    </xf>
    <xf numFmtId="1" fontId="34" fillId="0" borderId="20" xfId="0" applyNumberFormat="1" applyFont="1" applyBorder="1" applyAlignment="1">
      <alignment horizontal="left" vertical="center" wrapText="1"/>
    </xf>
    <xf numFmtId="1" fontId="8" fillId="0" borderId="29" xfId="3" applyNumberFormat="1" applyFont="1" applyBorder="1" applyAlignment="1">
      <alignment horizontal="left" vertical="center" wrapText="1"/>
    </xf>
    <xf numFmtId="1" fontId="9" fillId="9" borderId="8" xfId="2" applyNumberFormat="1" applyFont="1" applyFill="1" applyBorder="1" applyAlignment="1">
      <alignment horizontal="left"/>
    </xf>
    <xf numFmtId="1" fontId="8" fillId="0" borderId="20" xfId="2" applyNumberFormat="1" applyFont="1" applyBorder="1" applyAlignment="1">
      <alignment horizontal="center" vertical="center" wrapText="1"/>
    </xf>
    <xf numFmtId="1" fontId="8" fillId="0" borderId="6" xfId="0" applyNumberFormat="1" applyFont="1" applyBorder="1" applyAlignment="1">
      <alignment horizontal="center"/>
    </xf>
    <xf numFmtId="1" fontId="8" fillId="0" borderId="90" xfId="2" applyNumberFormat="1" applyFont="1" applyBorder="1" applyAlignment="1" applyProtection="1">
      <alignment horizontal="left" wrapText="1"/>
      <protection hidden="1"/>
    </xf>
    <xf numFmtId="1" fontId="8" fillId="0" borderId="66" xfId="2" applyNumberFormat="1" applyFont="1" applyBorder="1" applyAlignment="1" applyProtection="1">
      <alignment horizontal="left" wrapText="1"/>
      <protection hidden="1"/>
    </xf>
    <xf numFmtId="1" fontId="8" fillId="9" borderId="91" xfId="2" applyNumberFormat="1" applyFont="1" applyFill="1" applyBorder="1" applyAlignment="1" applyProtection="1">
      <alignment horizontal="left" vertical="center" wrapText="1"/>
      <protection hidden="1"/>
    </xf>
    <xf numFmtId="1" fontId="8" fillId="9" borderId="23" xfId="2" applyNumberFormat="1" applyFont="1" applyFill="1" applyBorder="1" applyAlignment="1" applyProtection="1">
      <alignment horizontal="left" vertical="center" wrapText="1"/>
      <protection hidden="1"/>
    </xf>
    <xf numFmtId="1" fontId="8" fillId="9" borderId="20" xfId="2" applyNumberFormat="1" applyFont="1" applyFill="1" applyBorder="1" applyAlignment="1" applyProtection="1">
      <alignment horizontal="left" vertical="center" wrapText="1"/>
      <protection hidden="1"/>
    </xf>
    <xf numFmtId="1" fontId="8" fillId="0" borderId="7" xfId="2" quotePrefix="1" applyNumberFormat="1" applyFont="1" applyBorder="1" applyAlignment="1" applyProtection="1">
      <alignment horizontal="center" vertical="center"/>
      <protection hidden="1"/>
    </xf>
    <xf numFmtId="1" fontId="8" fillId="0" borderId="19" xfId="2" quotePrefix="1" applyNumberFormat="1" applyFont="1" applyBorder="1" applyAlignment="1" applyProtection="1">
      <alignment horizontal="center" vertical="center"/>
      <protection hidden="1"/>
    </xf>
    <xf numFmtId="1" fontId="8" fillId="0" borderId="7" xfId="2" quotePrefix="1" applyNumberFormat="1" applyFont="1" applyBorder="1" applyAlignment="1">
      <alignment horizontal="center" vertical="center"/>
    </xf>
    <xf numFmtId="1" fontId="8" fillId="0" borderId="19" xfId="2" quotePrefix="1" applyNumberFormat="1" applyFont="1" applyBorder="1" applyAlignment="1">
      <alignment horizontal="center" vertical="center"/>
    </xf>
    <xf numFmtId="1" fontId="8" fillId="9" borderId="14" xfId="2" applyNumberFormat="1" applyFont="1" applyFill="1" applyBorder="1" applyAlignment="1" applyProtection="1">
      <alignment horizontal="left" vertical="center" wrapText="1"/>
      <protection hidden="1"/>
    </xf>
    <xf numFmtId="1" fontId="8" fillId="9" borderId="84" xfId="2" applyNumberFormat="1" applyFont="1" applyFill="1" applyBorder="1" applyAlignment="1" applyProtection="1">
      <alignment horizontal="left" vertical="center" wrapText="1"/>
      <protection hidden="1"/>
    </xf>
    <xf numFmtId="1" fontId="8" fillId="0" borderId="20" xfId="2" applyNumberFormat="1" applyFont="1" applyBorder="1" applyAlignment="1" applyProtection="1">
      <alignment horizontal="center" vertical="center" wrapText="1"/>
      <protection hidden="1"/>
    </xf>
    <xf numFmtId="1" fontId="8" fillId="0" borderId="6" xfId="2" applyNumberFormat="1" applyFont="1" applyBorder="1" applyAlignment="1" applyProtection="1">
      <alignment horizontal="center" vertical="center" wrapText="1"/>
      <protection hidden="1"/>
    </xf>
    <xf numFmtId="1" fontId="8" fillId="0" borderId="29" xfId="2" applyNumberFormat="1" applyFont="1" applyBorder="1" applyAlignment="1" applyProtection="1">
      <alignment horizontal="center" vertical="center" wrapText="1"/>
      <protection hidden="1"/>
    </xf>
    <xf numFmtId="1" fontId="8" fillId="0" borderId="13" xfId="2" applyNumberFormat="1" applyFont="1" applyBorder="1" applyAlignment="1" applyProtection="1">
      <alignment horizontal="center" vertical="center" wrapText="1"/>
      <protection hidden="1"/>
    </xf>
    <xf numFmtId="1" fontId="9" fillId="0" borderId="3" xfId="2" applyNumberFormat="1" applyFont="1" applyBorder="1" applyAlignment="1" applyProtection="1">
      <alignment horizontal="left" wrapText="1"/>
      <protection hidden="1"/>
    </xf>
    <xf numFmtId="1" fontId="4" fillId="0" borderId="4" xfId="2" applyNumberFormat="1" applyFont="1" applyBorder="1" applyAlignment="1" applyProtection="1">
      <alignment horizontal="center" vertical="center"/>
      <protection hidden="1"/>
    </xf>
    <xf numFmtId="1" fontId="4" fillId="0" borderId="5" xfId="2" applyNumberFormat="1" applyFont="1" applyBorder="1" applyAlignment="1" applyProtection="1">
      <alignment horizontal="center" vertical="center"/>
      <protection hidden="1"/>
    </xf>
    <xf numFmtId="1" fontId="4" fillId="0" borderId="90" xfId="2" applyNumberFormat="1" applyFont="1" applyBorder="1" applyAlignment="1" applyProtection="1">
      <alignment horizontal="center" vertical="center"/>
      <protection hidden="1"/>
    </xf>
    <xf numFmtId="1" fontId="4" fillId="0" borderId="66" xfId="2" applyNumberFormat="1" applyFont="1" applyBorder="1" applyAlignment="1" applyProtection="1">
      <alignment horizontal="center" vertical="center"/>
      <protection hidden="1"/>
    </xf>
    <xf numFmtId="1" fontId="4" fillId="0" borderId="11" xfId="2" applyNumberFormat="1" applyFont="1" applyBorder="1" applyAlignment="1" applyProtection="1">
      <alignment horizontal="center" vertical="center"/>
      <protection hidden="1"/>
    </xf>
    <xf numFmtId="1" fontId="4" fillId="0" borderId="12" xfId="2" applyNumberFormat="1" applyFont="1" applyBorder="1" applyAlignment="1" applyProtection="1">
      <alignment horizontal="center" vertical="center"/>
      <protection hidden="1"/>
    </xf>
    <xf numFmtId="1" fontId="8" fillId="0" borderId="4" xfId="2" applyNumberFormat="1" applyFont="1" applyBorder="1" applyAlignment="1" applyProtection="1">
      <alignment horizontal="center" vertical="center" wrapText="1"/>
      <protection hidden="1"/>
    </xf>
    <xf numFmtId="1" fontId="8" fillId="0" borderId="89" xfId="2" applyNumberFormat="1" applyFont="1" applyBorder="1" applyAlignment="1" applyProtection="1">
      <alignment horizontal="center" vertical="center" wrapText="1"/>
      <protection hidden="1"/>
    </xf>
    <xf numFmtId="1" fontId="8" fillId="0" borderId="5" xfId="2" applyNumberFormat="1" applyFont="1" applyBorder="1" applyAlignment="1" applyProtection="1">
      <alignment horizontal="center" vertical="center" wrapText="1"/>
      <protection hidden="1"/>
    </xf>
    <xf numFmtId="1" fontId="8" fillId="0" borderId="11" xfId="2" applyNumberFormat="1" applyFont="1" applyBorder="1" applyAlignment="1" applyProtection="1">
      <alignment horizontal="center" vertical="center" wrapText="1"/>
      <protection hidden="1"/>
    </xf>
    <xf numFmtId="1" fontId="8" fillId="0" borderId="3" xfId="2" applyNumberFormat="1" applyFont="1" applyBorder="1" applyAlignment="1" applyProtection="1">
      <alignment horizontal="center" vertical="center" wrapText="1"/>
      <protection hidden="1"/>
    </xf>
    <xf numFmtId="1" fontId="8" fillId="0" borderId="12" xfId="2" applyNumberFormat="1" applyFont="1" applyBorder="1" applyAlignment="1" applyProtection="1">
      <alignment horizontal="center" vertical="center" wrapText="1"/>
      <protection hidden="1"/>
    </xf>
    <xf numFmtId="1" fontId="8" fillId="0" borderId="8" xfId="0" applyNumberFormat="1" applyFont="1" applyBorder="1" applyAlignment="1">
      <alignment horizontal="center"/>
    </xf>
    <xf numFmtId="1" fontId="7" fillId="0" borderId="0" xfId="2" applyNumberFormat="1" applyFont="1" applyAlignment="1" applyProtection="1">
      <alignment horizontal="center" vertical="center" wrapText="1"/>
      <protection hidden="1"/>
    </xf>
    <xf numFmtId="0" fontId="8" fillId="9" borderId="20" xfId="0" applyFont="1" applyFill="1" applyBorder="1" applyAlignment="1">
      <alignment horizontal="center" vertical="center" wrapText="1"/>
    </xf>
    <xf numFmtId="1" fontId="12" fillId="9" borderId="113" xfId="0" applyNumberFormat="1" applyFont="1" applyFill="1" applyBorder="1" applyAlignment="1">
      <alignment horizontal="center" vertical="center" wrapText="1"/>
    </xf>
    <xf numFmtId="1" fontId="12" fillId="9" borderId="114" xfId="0" applyNumberFormat="1" applyFont="1" applyFill="1" applyBorder="1" applyAlignment="1">
      <alignment horizontal="center" vertical="center" wrapText="1"/>
    </xf>
    <xf numFmtId="1" fontId="12" fillId="9" borderId="115" xfId="0" applyNumberFormat="1" applyFont="1" applyFill="1" applyBorder="1" applyAlignment="1">
      <alignment horizontal="center" vertical="center" wrapText="1"/>
    </xf>
    <xf numFmtId="1" fontId="12" fillId="9" borderId="116" xfId="0" applyNumberFormat="1" applyFont="1" applyFill="1" applyBorder="1" applyAlignment="1">
      <alignment horizontal="center" vertical="center" wrapText="1"/>
    </xf>
    <xf numFmtId="0" fontId="8" fillId="9" borderId="113" xfId="0" applyFont="1" applyFill="1" applyBorder="1" applyAlignment="1">
      <alignment horizontal="center" vertical="center" wrapText="1"/>
    </xf>
    <xf numFmtId="0" fontId="8" fillId="9" borderId="114" xfId="0" applyFont="1" applyFill="1" applyBorder="1" applyAlignment="1">
      <alignment horizontal="center" vertical="center" wrapText="1"/>
    </xf>
    <xf numFmtId="0" fontId="8" fillId="9" borderId="115" xfId="0" applyFont="1" applyFill="1" applyBorder="1" applyAlignment="1">
      <alignment horizontal="center" vertical="center" wrapText="1"/>
    </xf>
    <xf numFmtId="0" fontId="8" fillId="9" borderId="116" xfId="0" applyFont="1" applyFill="1" applyBorder="1" applyAlignment="1">
      <alignment horizontal="center" vertical="center" wrapText="1"/>
    </xf>
    <xf numFmtId="1" fontId="8" fillId="9" borderId="113" xfId="0" applyNumberFormat="1" applyFont="1" applyFill="1" applyBorder="1" applyAlignment="1">
      <alignment horizontal="center" vertical="center" wrapText="1"/>
    </xf>
    <xf numFmtId="1" fontId="8" fillId="9" borderId="114" xfId="0" applyNumberFormat="1" applyFont="1" applyFill="1" applyBorder="1" applyAlignment="1">
      <alignment horizontal="center" vertical="center" wrapText="1"/>
    </xf>
    <xf numFmtId="1" fontId="8" fillId="9" borderId="115" xfId="0" applyNumberFormat="1" applyFont="1" applyFill="1" applyBorder="1" applyAlignment="1">
      <alignment horizontal="center" vertical="center" wrapText="1"/>
    </xf>
    <xf numFmtId="1" fontId="8" fillId="9" borderId="116" xfId="0" applyNumberFormat="1" applyFont="1" applyFill="1" applyBorder="1" applyAlignment="1">
      <alignment horizontal="center" vertical="center" wrapText="1"/>
    </xf>
    <xf numFmtId="1" fontId="12" fillId="9" borderId="89" xfId="0" applyNumberFormat="1" applyFont="1" applyFill="1" applyBorder="1" applyAlignment="1">
      <alignment horizontal="center" vertical="center" wrapText="1"/>
    </xf>
    <xf numFmtId="1" fontId="12" fillId="9" borderId="5" xfId="0" applyNumberFormat="1" applyFont="1" applyFill="1" applyBorder="1" applyAlignment="1">
      <alignment horizontal="center" vertical="center" wrapText="1"/>
    </xf>
    <xf numFmtId="1" fontId="12" fillId="9" borderId="3" xfId="0" applyNumberFormat="1" applyFont="1" applyFill="1" applyBorder="1" applyAlignment="1">
      <alignment horizontal="center" vertical="center" wrapText="1"/>
    </xf>
    <xf numFmtId="1" fontId="12" fillId="9" borderId="12" xfId="0" applyNumberFormat="1" applyFont="1" applyFill="1" applyBorder="1" applyAlignment="1">
      <alignment horizontal="center" vertical="center" wrapText="1"/>
    </xf>
    <xf numFmtId="1" fontId="8" fillId="9" borderId="7" xfId="2" quotePrefix="1" applyNumberFormat="1" applyFont="1" applyFill="1" applyBorder="1" applyAlignment="1" applyProtection="1">
      <alignment horizontal="center" vertical="center"/>
      <protection hidden="1"/>
    </xf>
    <xf numFmtId="1" fontId="8" fillId="9" borderId="19" xfId="2" quotePrefix="1" applyNumberFormat="1" applyFont="1" applyFill="1" applyBorder="1" applyAlignment="1" applyProtection="1">
      <alignment horizontal="center" vertical="center"/>
      <protection hidden="1"/>
    </xf>
    <xf numFmtId="1" fontId="8" fillId="9" borderId="7" xfId="2" quotePrefix="1" applyNumberFormat="1" applyFont="1" applyFill="1" applyBorder="1" applyAlignment="1">
      <alignment horizontal="center" vertical="center"/>
    </xf>
    <xf numFmtId="1" fontId="8" fillId="9" borderId="19" xfId="2" quotePrefix="1" applyNumberFormat="1" applyFont="1" applyFill="1" applyBorder="1" applyAlignment="1">
      <alignment horizontal="center" vertical="center"/>
    </xf>
    <xf numFmtId="1" fontId="8" fillId="9" borderId="9" xfId="6" applyNumberFormat="1" applyFont="1" applyFill="1" applyBorder="1" applyAlignment="1">
      <alignment horizontal="center" vertical="center" wrapText="1"/>
    </xf>
    <xf numFmtId="1" fontId="12" fillId="9" borderId="4" xfId="2" applyNumberFormat="1" applyFont="1" applyFill="1" applyBorder="1" applyAlignment="1" applyProtection="1">
      <alignment horizontal="center" vertical="center" wrapText="1"/>
      <protection hidden="1"/>
    </xf>
    <xf numFmtId="1" fontId="12" fillId="9" borderId="90" xfId="2" applyNumberFormat="1" applyFont="1" applyFill="1" applyBorder="1" applyAlignment="1" applyProtection="1">
      <alignment horizontal="center" vertical="center" wrapText="1"/>
      <protection hidden="1"/>
    </xf>
    <xf numFmtId="1" fontId="12" fillId="9" borderId="11" xfId="2" applyNumberFormat="1" applyFont="1" applyFill="1" applyBorder="1" applyAlignment="1" applyProtection="1">
      <alignment horizontal="center" vertical="center" wrapText="1"/>
      <protection hidden="1"/>
    </xf>
    <xf numFmtId="1" fontId="8" fillId="2" borderId="6" xfId="2" applyNumberFormat="1" applyFont="1" applyFill="1" applyBorder="1" applyAlignment="1" applyProtection="1">
      <alignment horizontal="left" vertical="center" wrapText="1"/>
      <protection hidden="1"/>
    </xf>
    <xf numFmtId="1" fontId="8" fillId="2" borderId="13" xfId="2" applyNumberFormat="1" applyFont="1" applyFill="1" applyBorder="1" applyAlignment="1" applyProtection="1">
      <alignment horizontal="left" vertical="center" wrapText="1"/>
      <protection hidden="1"/>
    </xf>
    <xf numFmtId="1" fontId="8" fillId="0" borderId="9" xfId="0" applyNumberFormat="1" applyFont="1" applyBorder="1" applyAlignment="1">
      <alignment horizontal="center"/>
    </xf>
    <xf numFmtId="0" fontId="8" fillId="9" borderId="91" xfId="2" applyFont="1" applyFill="1" applyBorder="1" applyAlignment="1">
      <alignment horizontal="left"/>
    </xf>
    <xf numFmtId="0" fontId="8" fillId="9" borderId="23" xfId="2" applyFont="1" applyFill="1" applyBorder="1" applyAlignment="1">
      <alignment horizontal="left"/>
    </xf>
    <xf numFmtId="1" fontId="8" fillId="9" borderId="11" xfId="2" applyNumberFormat="1" applyFont="1" applyFill="1" applyBorder="1" applyAlignment="1" applyProtection="1">
      <alignment horizontal="left" vertical="center" wrapText="1"/>
      <protection hidden="1"/>
    </xf>
    <xf numFmtId="1" fontId="8" fillId="9" borderId="12" xfId="2" applyNumberFormat="1" applyFont="1" applyFill="1" applyBorder="1" applyAlignment="1" applyProtection="1">
      <alignment horizontal="left" vertical="center" wrapText="1"/>
      <protection hidden="1"/>
    </xf>
    <xf numFmtId="1" fontId="8" fillId="9" borderId="92" xfId="2" applyNumberFormat="1" applyFont="1" applyFill="1" applyBorder="1" applyAlignment="1" applyProtection="1">
      <alignment horizontal="left" vertical="center" wrapText="1"/>
      <protection hidden="1"/>
    </xf>
    <xf numFmtId="1" fontId="8" fillId="9" borderId="34" xfId="2" applyNumberFormat="1" applyFont="1" applyFill="1" applyBorder="1" applyAlignment="1" applyProtection="1">
      <alignment horizontal="left" vertical="center" wrapText="1"/>
      <protection hidden="1"/>
    </xf>
    <xf numFmtId="1" fontId="8" fillId="9" borderId="86" xfId="2" applyNumberFormat="1" applyFont="1" applyFill="1" applyBorder="1" applyAlignment="1" applyProtection="1">
      <alignment horizontal="left" vertical="center" wrapText="1"/>
      <protection hidden="1"/>
    </xf>
    <xf numFmtId="1" fontId="8" fillId="9" borderId="108" xfId="2" applyNumberFormat="1" applyFont="1" applyFill="1" applyBorder="1" applyAlignment="1" applyProtection="1">
      <alignment horizontal="left" vertical="center" wrapText="1"/>
      <protection hidden="1"/>
    </xf>
    <xf numFmtId="1" fontId="8" fillId="0" borderId="92" xfId="2" applyNumberFormat="1" applyFont="1" applyBorder="1" applyAlignment="1" applyProtection="1">
      <alignment horizontal="left" vertical="center"/>
      <protection hidden="1"/>
    </xf>
    <xf numFmtId="1" fontId="8" fillId="0" borderId="34" xfId="2" applyNumberFormat="1" applyFont="1" applyBorder="1" applyAlignment="1" applyProtection="1">
      <alignment horizontal="left" vertical="center"/>
      <protection hidden="1"/>
    </xf>
    <xf numFmtId="1" fontId="8" fillId="9" borderId="92" xfId="2" applyNumberFormat="1" applyFont="1" applyFill="1" applyBorder="1" applyAlignment="1" applyProtection="1">
      <alignment horizontal="left" vertical="center"/>
      <protection hidden="1"/>
    </xf>
    <xf numFmtId="1" fontId="8" fillId="9" borderId="34" xfId="2" applyNumberFormat="1" applyFont="1" applyFill="1" applyBorder="1" applyAlignment="1" applyProtection="1">
      <alignment horizontal="left" vertical="center"/>
      <protection hidden="1"/>
    </xf>
    <xf numFmtId="1" fontId="8" fillId="9" borderId="11" xfId="2" applyNumberFormat="1" applyFont="1" applyFill="1" applyBorder="1" applyAlignment="1" applyProtection="1">
      <alignment horizontal="left" vertical="center"/>
      <protection hidden="1"/>
    </xf>
    <xf numFmtId="1" fontId="8" fillId="9" borderId="12" xfId="2" applyNumberFormat="1" applyFont="1" applyFill="1" applyBorder="1" applyAlignment="1" applyProtection="1">
      <alignment horizontal="left" vertical="center"/>
      <protection hidden="1"/>
    </xf>
    <xf numFmtId="1" fontId="8" fillId="0" borderId="20" xfId="2" applyNumberFormat="1" applyFont="1" applyBorder="1" applyAlignment="1" applyProtection="1">
      <alignment horizontal="left" vertical="center" wrapText="1"/>
      <protection hidden="1"/>
    </xf>
    <xf numFmtId="1" fontId="8" fillId="0" borderId="4" xfId="2" applyNumberFormat="1" applyFont="1" applyBorder="1" applyAlignment="1" applyProtection="1">
      <alignment horizontal="left" vertical="center" wrapText="1"/>
      <protection hidden="1"/>
    </xf>
    <xf numFmtId="1" fontId="8" fillId="0" borderId="11" xfId="2" applyNumberFormat="1" applyFont="1" applyBorder="1" applyAlignment="1" applyProtection="1">
      <alignment horizontal="left" vertical="center" wrapText="1"/>
      <protection hidden="1"/>
    </xf>
    <xf numFmtId="1" fontId="8" fillId="9" borderId="7" xfId="2" applyNumberFormat="1" applyFont="1" applyFill="1" applyBorder="1" applyAlignment="1" applyProtection="1">
      <alignment horizontal="left" vertical="center" wrapText="1"/>
      <protection hidden="1"/>
    </xf>
    <xf numFmtId="1" fontId="8" fillId="9" borderId="19" xfId="2" applyNumberFormat="1" applyFont="1" applyFill="1" applyBorder="1" applyAlignment="1" applyProtection="1">
      <alignment horizontal="left" vertical="center" wrapText="1"/>
      <protection hidden="1"/>
    </xf>
    <xf numFmtId="1" fontId="4" fillId="9" borderId="7" xfId="2" applyNumberFormat="1" applyFont="1" applyFill="1" applyBorder="1" applyAlignment="1" applyProtection="1">
      <alignment horizontal="left" vertical="center" wrapText="1"/>
      <protection hidden="1"/>
    </xf>
    <xf numFmtId="1" fontId="4" fillId="9" borderId="8" xfId="2" applyNumberFormat="1" applyFont="1" applyFill="1" applyBorder="1" applyAlignment="1" applyProtection="1">
      <alignment horizontal="left" vertical="center" wrapText="1"/>
      <protection hidden="1"/>
    </xf>
    <xf numFmtId="0" fontId="12" fillId="9" borderId="113"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115" xfId="0" applyFont="1" applyFill="1" applyBorder="1" applyAlignment="1">
      <alignment horizontal="center" vertical="center" wrapText="1"/>
    </xf>
    <xf numFmtId="0" fontId="12" fillId="9" borderId="12" xfId="0" applyFont="1" applyFill="1" applyBorder="1" applyAlignment="1">
      <alignment horizontal="center" vertical="center" wrapText="1"/>
    </xf>
    <xf numFmtId="166" fontId="8" fillId="0" borderId="30" xfId="3" applyNumberFormat="1" applyFont="1" applyBorder="1" applyAlignment="1" applyProtection="1">
      <alignment horizontal="left"/>
      <protection hidden="1"/>
    </xf>
    <xf numFmtId="1" fontId="20" fillId="0" borderId="0" xfId="3" applyNumberFormat="1" applyFont="1" applyAlignment="1" applyProtection="1">
      <alignment horizontal="center" vertical="center" wrapText="1"/>
      <protection hidden="1"/>
    </xf>
    <xf numFmtId="1" fontId="8" fillId="0" borderId="20" xfId="3" applyNumberFormat="1" applyFont="1" applyBorder="1" applyAlignment="1" applyProtection="1">
      <alignment horizontal="center" vertical="center" wrapText="1"/>
      <protection hidden="1"/>
    </xf>
    <xf numFmtId="1" fontId="8" fillId="0" borderId="20" xfId="3" applyNumberFormat="1" applyFont="1" applyBorder="1" applyAlignment="1" applyProtection="1">
      <alignment horizontal="center" vertical="center"/>
      <protection hidden="1"/>
    </xf>
    <xf numFmtId="1" fontId="8" fillId="0" borderId="20" xfId="3" quotePrefix="1" applyNumberFormat="1" applyFont="1" applyBorder="1" applyAlignment="1" applyProtection="1">
      <alignment horizontal="center"/>
      <protection hidden="1"/>
    </xf>
    <xf numFmtId="1" fontId="8" fillId="0" borderId="7" xfId="3" quotePrefix="1" applyNumberFormat="1" applyFont="1" applyBorder="1" applyAlignment="1" applyProtection="1">
      <alignment horizontal="center"/>
      <protection hidden="1"/>
    </xf>
    <xf numFmtId="0" fontId="8" fillId="0" borderId="2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73" xfId="3" applyFont="1" applyBorder="1" applyAlignment="1" applyProtection="1">
      <alignment horizontal="left" vertical="center" wrapText="1"/>
      <protection hidden="1"/>
    </xf>
    <xf numFmtId="0" fontId="8" fillId="0" borderId="92" xfId="3" applyFont="1" applyBorder="1" applyAlignment="1" applyProtection="1">
      <alignment horizontal="left" vertical="center" wrapText="1"/>
      <protection hidden="1"/>
    </xf>
    <xf numFmtId="0" fontId="8" fillId="0" borderId="97" xfId="3" applyFont="1" applyBorder="1" applyAlignment="1" applyProtection="1">
      <alignment horizontal="left" vertical="center" wrapText="1"/>
      <protection hidden="1"/>
    </xf>
    <xf numFmtId="0" fontId="8" fillId="0" borderId="34" xfId="3" applyFont="1" applyBorder="1" applyAlignment="1" applyProtection="1">
      <alignment horizontal="left" vertical="center" wrapText="1"/>
      <protection hidden="1"/>
    </xf>
    <xf numFmtId="0" fontId="8" fillId="0" borderId="36" xfId="3" applyFont="1" applyBorder="1" applyAlignment="1" applyProtection="1">
      <alignment horizontal="left" vertical="center" wrapText="1"/>
      <protection hidden="1"/>
    </xf>
    <xf numFmtId="1" fontId="4" fillId="0" borderId="7" xfId="3" applyNumberFormat="1" applyFont="1" applyBorder="1" applyAlignment="1" applyProtection="1">
      <alignment horizontal="center" vertical="center" wrapText="1"/>
      <protection hidden="1"/>
    </xf>
    <xf numFmtId="1" fontId="4" fillId="0" borderId="8" xfId="3" applyNumberFormat="1" applyFont="1" applyBorder="1" applyAlignment="1" applyProtection="1">
      <alignment horizontal="center" vertical="center" wrapText="1"/>
      <protection hidden="1"/>
    </xf>
    <xf numFmtId="1" fontId="4" fillId="0" borderId="19" xfId="3" applyNumberFormat="1" applyFont="1" applyBorder="1" applyAlignment="1" applyProtection="1">
      <alignment horizontal="center" vertical="center" wrapText="1"/>
      <protection hidden="1"/>
    </xf>
    <xf numFmtId="1" fontId="4" fillId="0" borderId="7" xfId="3" quotePrefix="1" applyNumberFormat="1" applyFont="1" applyBorder="1" applyAlignment="1" applyProtection="1">
      <alignment horizontal="center" vertical="center" wrapText="1"/>
      <protection hidden="1"/>
    </xf>
    <xf numFmtId="1" fontId="4" fillId="0" borderId="8" xfId="3" quotePrefix="1" applyNumberFormat="1" applyFont="1" applyBorder="1" applyAlignment="1" applyProtection="1">
      <alignment horizontal="center" vertical="center" wrapText="1"/>
      <protection hidden="1"/>
    </xf>
    <xf numFmtId="1" fontId="4" fillId="0" borderId="19" xfId="3" quotePrefix="1" applyNumberFormat="1" applyFont="1" applyBorder="1" applyAlignment="1" applyProtection="1">
      <alignment horizontal="center" vertical="center" wrapText="1"/>
      <protection hidden="1"/>
    </xf>
    <xf numFmtId="1" fontId="4" fillId="0" borderId="20" xfId="3" applyNumberFormat="1" applyFont="1" applyBorder="1" applyAlignment="1" applyProtection="1">
      <alignment horizontal="center" vertical="center" wrapText="1"/>
      <protection hidden="1"/>
    </xf>
    <xf numFmtId="0" fontId="12" fillId="9" borderId="22"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89" xfId="0" applyFont="1" applyFill="1" applyBorder="1" applyAlignment="1">
      <alignment horizontal="center" vertical="center" wrapText="1"/>
    </xf>
    <xf numFmtId="0" fontId="12" fillId="9" borderId="3" xfId="0" applyFont="1" applyFill="1" applyBorder="1" applyAlignment="1">
      <alignment horizontal="center" vertical="center" wrapText="1"/>
    </xf>
    <xf numFmtId="1" fontId="8" fillId="0" borderId="8" xfId="3" quotePrefix="1" applyNumberFormat="1" applyFont="1" applyBorder="1" applyAlignment="1" applyProtection="1">
      <alignment horizontal="center"/>
      <protection hidden="1"/>
    </xf>
    <xf numFmtId="0" fontId="8" fillId="0" borderId="30" xfId="3" applyFont="1" applyBorder="1" applyAlignment="1" applyProtection="1">
      <alignment horizontal="left" vertical="center" wrapText="1"/>
      <protection hidden="1"/>
    </xf>
    <xf numFmtId="1" fontId="22" fillId="0" borderId="8" xfId="3" applyNumberFormat="1" applyFont="1" applyBorder="1" applyAlignment="1" applyProtection="1">
      <alignment horizontal="left"/>
      <protection hidden="1"/>
    </xf>
    <xf numFmtId="0" fontId="8" fillId="0" borderId="17" xfId="0" applyFont="1" applyBorder="1" applyAlignment="1">
      <alignment horizontal="center" vertical="center" wrapText="1"/>
    </xf>
    <xf numFmtId="1" fontId="8" fillId="0" borderId="7" xfId="3" applyNumberFormat="1" applyFont="1" applyBorder="1" applyAlignment="1" applyProtection="1">
      <alignment horizontal="center" vertical="center"/>
      <protection hidden="1"/>
    </xf>
    <xf numFmtId="1" fontId="8" fillId="0" borderId="9" xfId="3" applyNumberFormat="1" applyFont="1" applyBorder="1" applyAlignment="1" applyProtection="1">
      <alignment horizontal="center" vertical="center"/>
      <protection hidden="1"/>
    </xf>
    <xf numFmtId="0" fontId="8" fillId="0" borderId="85" xfId="3" applyFont="1" applyBorder="1" applyAlignment="1" applyProtection="1">
      <alignment horizontal="left"/>
      <protection hidden="1"/>
    </xf>
    <xf numFmtId="0" fontId="8" fillId="0" borderId="105" xfId="3" applyFont="1" applyBorder="1" applyAlignment="1" applyProtection="1">
      <alignment horizontal="left"/>
      <protection hidden="1"/>
    </xf>
    <xf numFmtId="0" fontId="8" fillId="0" borderId="86" xfId="3" applyFont="1" applyBorder="1" applyAlignment="1" applyProtection="1">
      <alignment horizontal="left"/>
      <protection hidden="1"/>
    </xf>
    <xf numFmtId="0" fontId="8" fillId="0" borderId="106" xfId="3" applyFont="1" applyBorder="1" applyAlignment="1" applyProtection="1">
      <alignment horizontal="left"/>
      <protection hidden="1"/>
    </xf>
    <xf numFmtId="0" fontId="8" fillId="0" borderId="87" xfId="3" applyFont="1" applyBorder="1" applyAlignment="1" applyProtection="1">
      <alignment horizontal="left"/>
      <protection hidden="1"/>
    </xf>
    <xf numFmtId="0" fontId="8" fillId="0" borderId="140" xfId="3" applyFont="1" applyBorder="1" applyAlignment="1" applyProtection="1">
      <alignment horizontal="left"/>
      <protection hidden="1"/>
    </xf>
    <xf numFmtId="1" fontId="8" fillId="0" borderId="7" xfId="3" applyNumberFormat="1" applyFont="1" applyBorder="1" applyAlignment="1" applyProtection="1">
      <alignment horizontal="center"/>
      <protection hidden="1"/>
    </xf>
    <xf numFmtId="1" fontId="8" fillId="0" borderId="19" xfId="3" applyNumberFormat="1" applyFont="1" applyBorder="1" applyAlignment="1" applyProtection="1">
      <alignment horizontal="center"/>
      <protection hidden="1"/>
    </xf>
    <xf numFmtId="1" fontId="8" fillId="0" borderId="19" xfId="3" applyNumberFormat="1" applyFont="1" applyBorder="1" applyAlignment="1" applyProtection="1">
      <alignment horizontal="center" vertical="center"/>
      <protection hidden="1"/>
    </xf>
    <xf numFmtId="0" fontId="8" fillId="0" borderId="7" xfId="3" applyFont="1" applyBorder="1" applyAlignment="1" applyProtection="1">
      <alignment horizontal="left" vertical="center" wrapText="1"/>
      <protection hidden="1"/>
    </xf>
    <xf numFmtId="0" fontId="8" fillId="0" borderId="19" xfId="3" applyFont="1" applyBorder="1" applyAlignment="1" applyProtection="1">
      <alignment horizontal="left" vertical="center" wrapText="1"/>
      <protection hidden="1"/>
    </xf>
    <xf numFmtId="1" fontId="22" fillId="0" borderId="8" xfId="3" quotePrefix="1" applyNumberFormat="1" applyFont="1" applyBorder="1" applyAlignment="1" applyProtection="1">
      <alignment horizontal="left"/>
      <protection hidden="1"/>
    </xf>
    <xf numFmtId="0" fontId="8" fillId="0" borderId="7" xfId="3" applyFont="1" applyBorder="1" applyAlignment="1" applyProtection="1">
      <alignment horizontal="left"/>
      <protection hidden="1"/>
    </xf>
    <xf numFmtId="0" fontId="8" fillId="0" borderId="19" xfId="3" applyFont="1" applyBorder="1" applyAlignment="1" applyProtection="1">
      <alignment horizontal="left"/>
      <protection hidden="1"/>
    </xf>
    <xf numFmtId="1" fontId="22" fillId="0" borderId="8" xfId="0" applyNumberFormat="1" applyFont="1" applyBorder="1" applyAlignment="1">
      <alignment horizontal="left"/>
    </xf>
    <xf numFmtId="1" fontId="12" fillId="0" borderId="29" xfId="0" applyNumberFormat="1" applyFont="1" applyBorder="1" applyAlignment="1">
      <alignment horizontal="center" vertical="center" wrapText="1"/>
    </xf>
    <xf numFmtId="0" fontId="8" fillId="0" borderId="91" xfId="3" applyFont="1" applyBorder="1" applyAlignment="1" applyProtection="1">
      <alignment vertical="center" wrapText="1"/>
      <protection hidden="1"/>
    </xf>
    <xf numFmtId="0" fontId="8" fillId="0" borderId="23" xfId="3" applyFont="1" applyBorder="1" applyAlignment="1" applyProtection="1">
      <alignment vertical="center" wrapText="1"/>
      <protection hidden="1"/>
    </xf>
    <xf numFmtId="0" fontId="8" fillId="0" borderId="92" xfId="3" applyFont="1" applyBorder="1" applyAlignment="1" applyProtection="1">
      <alignment vertical="center" wrapText="1"/>
      <protection hidden="1"/>
    </xf>
    <xf numFmtId="0" fontId="8" fillId="0" borderId="34" xfId="3" applyFont="1" applyBorder="1" applyAlignment="1" applyProtection="1">
      <alignment vertical="center" wrapText="1"/>
      <protection hidden="1"/>
    </xf>
    <xf numFmtId="0" fontId="8" fillId="0" borderId="94" xfId="3" applyFont="1" applyBorder="1" applyAlignment="1" applyProtection="1">
      <alignment vertical="center" wrapText="1"/>
      <protection hidden="1"/>
    </xf>
    <xf numFmtId="0" fontId="8" fillId="0" borderId="45" xfId="3" applyFont="1" applyBorder="1" applyAlignment="1" applyProtection="1">
      <alignment vertical="center" wrapText="1"/>
      <protection hidden="1"/>
    </xf>
    <xf numFmtId="1" fontId="8" fillId="0" borderId="94" xfId="3" applyNumberFormat="1" applyFont="1" applyBorder="1" applyAlignment="1" applyProtection="1">
      <alignment vertical="center" wrapText="1"/>
      <protection hidden="1"/>
    </xf>
    <xf numFmtId="1" fontId="8" fillId="0" borderId="45" xfId="3" applyNumberFormat="1" applyFont="1" applyBorder="1" applyAlignment="1" applyProtection="1">
      <alignment vertical="center" wrapText="1"/>
      <protection hidden="1"/>
    </xf>
    <xf numFmtId="1" fontId="7" fillId="0" borderId="0" xfId="2" applyNumberFormat="1" applyFont="1" applyAlignment="1" applyProtection="1">
      <alignment horizontal="center" vertical="center"/>
      <protection hidden="1"/>
    </xf>
    <xf numFmtId="1" fontId="9" fillId="0" borderId="3" xfId="2" applyNumberFormat="1" applyFont="1" applyBorder="1" applyAlignment="1" applyProtection="1">
      <alignment horizontal="left"/>
      <protection hidden="1"/>
    </xf>
    <xf numFmtId="1" fontId="8" fillId="0" borderId="3" xfId="0" applyNumberFormat="1" applyFont="1" applyBorder="1" applyAlignment="1">
      <alignment horizontal="center" vertical="center"/>
    </xf>
    <xf numFmtId="1" fontId="8" fillId="0" borderId="20" xfId="0" applyNumberFormat="1" applyFont="1" applyBorder="1" applyAlignment="1">
      <alignment horizontal="center" vertical="center"/>
    </xf>
    <xf numFmtId="1" fontId="8" fillId="0" borderId="7" xfId="0" applyNumberFormat="1" applyFont="1" applyBorder="1" applyAlignment="1">
      <alignment horizontal="center" vertical="center"/>
    </xf>
    <xf numFmtId="1" fontId="8" fillId="0" borderId="19" xfId="0" applyNumberFormat="1" applyFont="1" applyBorder="1" applyAlignment="1">
      <alignment horizontal="center" vertical="center"/>
    </xf>
    <xf numFmtId="1" fontId="8" fillId="9" borderId="0" xfId="0" applyNumberFormat="1" applyFont="1" applyFill="1" applyAlignment="1">
      <alignment horizontal="center" vertical="center" wrapText="1"/>
    </xf>
    <xf numFmtId="1" fontId="8" fillId="0" borderId="8" xfId="3" applyNumberFormat="1" applyFont="1" applyBorder="1" applyAlignment="1" applyProtection="1">
      <alignment horizontal="center" vertical="center"/>
      <protection hidden="1"/>
    </xf>
    <xf numFmtId="1" fontId="8" fillId="9" borderId="0" xfId="0" applyNumberFormat="1" applyFont="1" applyFill="1" applyAlignment="1">
      <alignment horizontal="center" vertical="center"/>
    </xf>
    <xf numFmtId="1" fontId="8" fillId="14" borderId="5" xfId="0" applyNumberFormat="1" applyFont="1" applyFill="1" applyBorder="1" applyAlignment="1">
      <alignment horizontal="center" vertical="center" wrapText="1"/>
    </xf>
    <xf numFmtId="1" fontId="8" fillId="14" borderId="66" xfId="0" applyNumberFormat="1" applyFont="1" applyFill="1" applyBorder="1" applyAlignment="1">
      <alignment horizontal="center" vertical="center" wrapText="1"/>
    </xf>
    <xf numFmtId="1" fontId="8" fillId="14" borderId="12" xfId="0" applyNumberFormat="1" applyFont="1" applyFill="1" applyBorder="1" applyAlignment="1">
      <alignment horizontal="center" vertical="center" wrapText="1"/>
    </xf>
    <xf numFmtId="1" fontId="8" fillId="0" borderId="72" xfId="0" applyNumberFormat="1" applyFont="1" applyBorder="1" applyAlignment="1">
      <alignment horizontal="center" vertical="center" wrapText="1"/>
    </xf>
    <xf numFmtId="1" fontId="8" fillId="0" borderId="163" xfId="0" applyNumberFormat="1" applyFont="1" applyBorder="1" applyAlignment="1">
      <alignment horizontal="center" vertical="center" wrapText="1"/>
    </xf>
    <xf numFmtId="1" fontId="8" fillId="0" borderId="70" xfId="0" applyNumberFormat="1" applyFont="1" applyBorder="1" applyAlignment="1">
      <alignment horizontal="center" vertical="center" wrapText="1"/>
    </xf>
    <xf numFmtId="1" fontId="8" fillId="9" borderId="89" xfId="0" applyNumberFormat="1" applyFont="1" applyFill="1" applyBorder="1" applyAlignment="1">
      <alignment horizontal="center" vertical="center" wrapText="1"/>
    </xf>
    <xf numFmtId="1" fontId="8" fillId="9" borderId="5" xfId="0" applyNumberFormat="1" applyFont="1" applyFill="1" applyBorder="1" applyAlignment="1">
      <alignment horizontal="center" vertical="center" wrapText="1"/>
    </xf>
    <xf numFmtId="1" fontId="8" fillId="9" borderId="3" xfId="0" applyNumberFormat="1" applyFont="1" applyFill="1" applyBorder="1" applyAlignment="1">
      <alignment horizontal="center" vertical="center" wrapText="1"/>
    </xf>
    <xf numFmtId="1" fontId="8" fillId="9" borderId="12" xfId="0" applyNumberFormat="1" applyFont="1" applyFill="1" applyBorder="1" applyAlignment="1">
      <alignment horizontal="center" vertical="center" wrapText="1"/>
    </xf>
    <xf numFmtId="1" fontId="12" fillId="0" borderId="20" xfId="0" applyNumberFormat="1" applyFont="1" applyBorder="1" applyAlignment="1">
      <alignment horizontal="center" vertical="center" wrapText="1"/>
    </xf>
    <xf numFmtId="1" fontId="8" fillId="0" borderId="0" xfId="0" applyNumberFormat="1" applyFont="1" applyAlignment="1">
      <alignment horizontal="center" vertical="center" wrapText="1"/>
    </xf>
    <xf numFmtId="1" fontId="8" fillId="9" borderId="19" xfId="0" applyNumberFormat="1" applyFont="1" applyFill="1" applyBorder="1" applyAlignment="1">
      <alignment horizontal="left" wrapText="1"/>
    </xf>
    <xf numFmtId="1" fontId="4" fillId="0" borderId="7" xfId="2" applyNumberFormat="1" applyFont="1" applyBorder="1" applyAlignment="1" applyProtection="1">
      <alignment horizontal="left" vertical="center" wrapText="1"/>
      <protection hidden="1"/>
    </xf>
    <xf numFmtId="1" fontId="8" fillId="0" borderId="8" xfId="0" applyNumberFormat="1" applyFont="1" applyBorder="1" applyAlignment="1">
      <alignment horizontal="left" wrapText="1"/>
    </xf>
    <xf numFmtId="1" fontId="8" fillId="4" borderId="11" xfId="2" applyNumberFormat="1" applyFont="1" applyFill="1" applyBorder="1" applyAlignment="1">
      <alignment horizontal="center"/>
    </xf>
    <xf numFmtId="1" fontId="8" fillId="4" borderId="3" xfId="2" applyNumberFormat="1" applyFont="1" applyFill="1" applyBorder="1" applyAlignment="1">
      <alignment horizontal="center"/>
    </xf>
    <xf numFmtId="1" fontId="8" fillId="4" borderId="12" xfId="2" applyNumberFormat="1" applyFont="1" applyFill="1" applyBorder="1" applyAlignment="1">
      <alignment horizontal="center"/>
    </xf>
    <xf numFmtId="1" fontId="8" fillId="9" borderId="91" xfId="10" quotePrefix="1" applyNumberFormat="1" applyFont="1" applyFill="1" applyBorder="1" applyAlignment="1" applyProtection="1">
      <alignment horizontal="left" vertical="center" wrapText="1"/>
      <protection hidden="1"/>
    </xf>
    <xf numFmtId="1" fontId="8" fillId="9" borderId="94" xfId="10" applyNumberFormat="1" applyFont="1" applyFill="1" applyBorder="1" applyAlignment="1" applyProtection="1">
      <alignment horizontal="left" vertical="center" wrapText="1"/>
      <protection hidden="1"/>
    </xf>
    <xf numFmtId="1" fontId="8" fillId="0" borderId="20" xfId="10" applyNumberFormat="1" applyFont="1" applyBorder="1" applyAlignment="1" applyProtection="1">
      <alignment vertical="center" wrapText="1"/>
      <protection hidden="1"/>
    </xf>
    <xf numFmtId="1" fontId="12" fillId="9" borderId="148" xfId="0" applyNumberFormat="1" applyFont="1" applyFill="1" applyBorder="1" applyAlignment="1">
      <alignment horizontal="left" vertical="center" wrapText="1"/>
    </xf>
    <xf numFmtId="1" fontId="12" fillId="9" borderId="111" xfId="0" applyNumberFormat="1" applyFont="1" applyFill="1" applyBorder="1" applyAlignment="1">
      <alignment horizontal="left" vertical="center" wrapText="1"/>
    </xf>
    <xf numFmtId="1" fontId="8" fillId="0" borderId="24" xfId="10" applyNumberFormat="1" applyFont="1" applyBorder="1" applyAlignment="1" applyProtection="1">
      <alignment vertical="center" wrapText="1"/>
      <protection hidden="1"/>
    </xf>
    <xf numFmtId="0" fontId="8" fillId="0" borderId="92" xfId="10" applyFont="1" applyBorder="1" applyAlignment="1" applyProtection="1">
      <alignment vertical="center" wrapText="1"/>
      <protection hidden="1"/>
    </xf>
    <xf numFmtId="0" fontId="8" fillId="0" borderId="34" xfId="10" applyFont="1" applyBorder="1" applyAlignment="1" applyProtection="1">
      <alignment vertical="center" wrapText="1"/>
      <protection hidden="1"/>
    </xf>
    <xf numFmtId="1" fontId="8" fillId="0" borderId="30" xfId="10" applyNumberFormat="1" applyFont="1" applyBorder="1" applyAlignment="1" applyProtection="1">
      <alignment vertical="center" wrapText="1"/>
      <protection hidden="1"/>
    </xf>
    <xf numFmtId="1" fontId="8" fillId="0" borderId="36" xfId="10" applyNumberFormat="1" applyFont="1" applyBorder="1" applyAlignment="1" applyProtection="1">
      <alignment vertical="center" wrapText="1"/>
      <protection hidden="1"/>
    </xf>
    <xf numFmtId="1" fontId="4" fillId="0" borderId="19" xfId="2" applyNumberFormat="1" applyFont="1" applyBorder="1" applyAlignment="1" applyProtection="1">
      <alignment horizontal="left" vertical="center" wrapText="1"/>
      <protection hidden="1"/>
    </xf>
    <xf numFmtId="1" fontId="8" fillId="0" borderId="73" xfId="10" applyNumberFormat="1" applyFont="1" applyBorder="1" applyAlignment="1" applyProtection="1">
      <alignment horizontal="left" vertical="center" wrapText="1"/>
      <protection hidden="1"/>
    </xf>
    <xf numFmtId="1" fontId="8" fillId="0" borderId="24" xfId="10" applyNumberFormat="1" applyFont="1" applyBorder="1" applyAlignment="1" applyProtection="1">
      <alignment horizontal="left" vertical="center" wrapText="1"/>
      <protection hidden="1"/>
    </xf>
    <xf numFmtId="1" fontId="8" fillId="0" borderId="30" xfId="10" quotePrefix="1" applyNumberFormat="1" applyFont="1" applyBorder="1" applyAlignment="1" applyProtection="1">
      <alignment horizontal="left" vertical="center" wrapText="1"/>
      <protection hidden="1"/>
    </xf>
    <xf numFmtId="1" fontId="8" fillId="0" borderId="39" xfId="10" applyNumberFormat="1" applyFont="1" applyBorder="1" applyAlignment="1" applyProtection="1">
      <alignment horizontal="left" vertical="center" wrapText="1"/>
      <protection hidden="1"/>
    </xf>
    <xf numFmtId="1" fontId="8" fillId="0" borderId="30" xfId="10" applyNumberFormat="1" applyFont="1" applyBorder="1" applyAlignment="1" applyProtection="1">
      <alignment horizontal="left" vertical="center" wrapText="1"/>
      <protection hidden="1"/>
    </xf>
    <xf numFmtId="1" fontId="8" fillId="0" borderId="4" xfId="10" applyNumberFormat="1" applyFont="1" applyBorder="1" applyAlignment="1" applyProtection="1">
      <alignment horizontal="left" vertical="center" wrapText="1"/>
      <protection hidden="1"/>
    </xf>
    <xf numFmtId="1" fontId="29" fillId="0" borderId="90" xfId="0" applyNumberFormat="1" applyFont="1" applyBorder="1" applyAlignment="1">
      <alignment horizontal="left" vertical="center" wrapText="1"/>
    </xf>
    <xf numFmtId="1" fontId="8" fillId="0" borderId="6" xfId="10" applyNumberFormat="1" applyFont="1" applyBorder="1" applyAlignment="1" applyProtection="1">
      <alignment horizontal="center" vertical="center" wrapText="1"/>
      <protection hidden="1"/>
    </xf>
    <xf numFmtId="1" fontId="8" fillId="0" borderId="29" xfId="10" applyNumberFormat="1" applyFont="1" applyBorder="1" applyAlignment="1" applyProtection="1">
      <alignment horizontal="center" vertical="center" wrapText="1"/>
      <protection hidden="1"/>
    </xf>
    <xf numFmtId="1" fontId="8" fillId="0" borderId="13" xfId="10" applyNumberFormat="1" applyFont="1" applyBorder="1" applyAlignment="1" applyProtection="1">
      <alignment horizontal="center" vertical="center" wrapText="1"/>
      <protection hidden="1"/>
    </xf>
    <xf numFmtId="1" fontId="8" fillId="9" borderId="5" xfId="10" applyNumberFormat="1" applyFont="1" applyFill="1" applyBorder="1" applyAlignment="1" applyProtection="1">
      <alignment horizontal="center" vertical="center" wrapText="1"/>
      <protection hidden="1"/>
    </xf>
    <xf numFmtId="1" fontId="8" fillId="9" borderId="66" xfId="10" applyNumberFormat="1" applyFont="1" applyFill="1" applyBorder="1" applyAlignment="1" applyProtection="1">
      <alignment horizontal="center" vertical="center" wrapText="1"/>
      <protection hidden="1"/>
    </xf>
    <xf numFmtId="1" fontId="8" fillId="9" borderId="12" xfId="10" applyNumberFormat="1" applyFont="1" applyFill="1" applyBorder="1" applyAlignment="1" applyProtection="1">
      <alignment horizontal="center" vertical="center" wrapText="1"/>
      <protection hidden="1"/>
    </xf>
    <xf numFmtId="1" fontId="12" fillId="0" borderId="92" xfId="10" applyNumberFormat="1" applyFont="1" applyBorder="1" applyAlignment="1" applyProtection="1">
      <alignment horizontal="left" vertical="center" wrapText="1"/>
      <protection hidden="1"/>
    </xf>
    <xf numFmtId="1" fontId="12" fillId="0" borderId="34" xfId="10" applyNumberFormat="1" applyFont="1" applyBorder="1" applyAlignment="1" applyProtection="1">
      <alignment horizontal="left" vertical="center" wrapText="1"/>
      <protection hidden="1"/>
    </xf>
    <xf numFmtId="1" fontId="8" fillId="0" borderId="94" xfId="10" applyNumberFormat="1" applyFont="1" applyBorder="1" applyAlignment="1" applyProtection="1">
      <alignment horizontal="left" vertical="center" wrapText="1"/>
      <protection hidden="1"/>
    </xf>
    <xf numFmtId="1" fontId="8" fillId="0" borderId="45" xfId="10" applyNumberFormat="1" applyFont="1" applyBorder="1" applyAlignment="1" applyProtection="1">
      <alignment horizontal="left" vertical="center" wrapText="1"/>
      <protection hidden="1"/>
    </xf>
    <xf numFmtId="1" fontId="8" fillId="0" borderId="20" xfId="11" applyNumberFormat="1" applyFont="1" applyBorder="1" applyAlignment="1" applyProtection="1">
      <alignment horizontal="center" vertical="center"/>
      <protection hidden="1"/>
    </xf>
    <xf numFmtId="1" fontId="8" fillId="0" borderId="20" xfId="0" applyNumberFormat="1" applyFont="1" applyBorder="1" applyAlignment="1">
      <alignment horizontal="center" vertical="center" wrapText="1"/>
    </xf>
    <xf numFmtId="1" fontId="8" fillId="0" borderId="20" xfId="6" applyNumberFormat="1" applyFont="1" applyBorder="1" applyAlignment="1">
      <alignment horizontal="center" vertical="center" wrapText="1"/>
    </xf>
    <xf numFmtId="1" fontId="21" fillId="0" borderId="89" xfId="0" applyNumberFormat="1" applyFont="1" applyBorder="1" applyAlignment="1">
      <alignment horizontal="center" vertical="center" wrapText="1"/>
    </xf>
    <xf numFmtId="1" fontId="21" fillId="0" borderId="5" xfId="0" applyNumberFormat="1" applyFont="1" applyBorder="1" applyAlignment="1">
      <alignment horizontal="center" vertical="center" wrapText="1"/>
    </xf>
    <xf numFmtId="1" fontId="21" fillId="0" borderId="0" xfId="0" applyNumberFormat="1" applyFont="1" applyAlignment="1">
      <alignment horizontal="center" vertical="center" wrapText="1"/>
    </xf>
    <xf numFmtId="1" fontId="21" fillId="0" borderId="66" xfId="0" applyNumberFormat="1" applyFont="1" applyBorder="1" applyAlignment="1">
      <alignment horizontal="center" vertical="center" wrapText="1"/>
    </xf>
    <xf numFmtId="1" fontId="21" fillId="0" borderId="3" xfId="0" applyNumberFormat="1" applyFont="1" applyBorder="1" applyAlignment="1">
      <alignment horizontal="center" vertical="center" wrapText="1"/>
    </xf>
    <xf numFmtId="1" fontId="21" fillId="0" borderId="12" xfId="0" applyNumberFormat="1" applyFont="1" applyBorder="1" applyAlignment="1">
      <alignment horizontal="center" vertical="center" wrapText="1"/>
    </xf>
    <xf numFmtId="1" fontId="23" fillId="0" borderId="4" xfId="0" applyNumberFormat="1" applyFont="1" applyBorder="1" applyAlignment="1">
      <alignment horizontal="center" vertical="center"/>
    </xf>
    <xf numFmtId="1" fontId="23" fillId="0" borderId="89" xfId="0" applyNumberFormat="1" applyFont="1" applyBorder="1" applyAlignment="1">
      <alignment horizontal="center" vertical="center"/>
    </xf>
    <xf numFmtId="1" fontId="23" fillId="0" borderId="5" xfId="0" applyNumberFormat="1" applyFont="1" applyBorder="1" applyAlignment="1">
      <alignment horizontal="center" vertical="center"/>
    </xf>
    <xf numFmtId="1" fontId="23" fillId="0" borderId="11" xfId="0" applyNumberFormat="1" applyFont="1" applyBorder="1" applyAlignment="1">
      <alignment horizontal="center" vertical="center"/>
    </xf>
    <xf numFmtId="1" fontId="23" fillId="0" borderId="3" xfId="0" applyNumberFormat="1" applyFont="1" applyBorder="1" applyAlignment="1">
      <alignment horizontal="center" vertical="center"/>
    </xf>
    <xf numFmtId="1" fontId="23" fillId="0" borderId="12" xfId="0" applyNumberFormat="1" applyFont="1" applyBorder="1" applyAlignment="1">
      <alignment horizontal="center" vertical="center"/>
    </xf>
    <xf numFmtId="1" fontId="21" fillId="0" borderId="7" xfId="0" applyNumberFormat="1" applyFont="1" applyBorder="1" applyAlignment="1">
      <alignment horizontal="center" wrapText="1"/>
    </xf>
    <xf numFmtId="1" fontId="21" fillId="0" borderId="8" xfId="0" applyNumberFormat="1" applyFont="1" applyBorder="1" applyAlignment="1">
      <alignment horizontal="center" wrapText="1"/>
    </xf>
    <xf numFmtId="1" fontId="21" fillId="0" borderId="19" xfId="0" applyNumberFormat="1" applyFont="1" applyBorder="1" applyAlignment="1">
      <alignment horizontal="center" wrapText="1"/>
    </xf>
    <xf numFmtId="1" fontId="12" fillId="0" borderId="7" xfId="0" applyNumberFormat="1" applyFont="1" applyBorder="1" applyAlignment="1">
      <alignment horizontal="center" vertical="center" wrapText="1"/>
    </xf>
    <xf numFmtId="1" fontId="12" fillId="0" borderId="19" xfId="0" applyNumberFormat="1" applyFont="1" applyBorder="1" applyAlignment="1">
      <alignment horizontal="center" vertical="center" wrapText="1"/>
    </xf>
    <xf numFmtId="1" fontId="9" fillId="0" borderId="0" xfId="2" applyNumberFormat="1" applyFont="1" applyAlignment="1" applyProtection="1">
      <alignment horizontal="left" wrapText="1"/>
      <protection hidden="1"/>
    </xf>
    <xf numFmtId="1" fontId="9" fillId="0" borderId="0" xfId="2" applyNumberFormat="1" applyFont="1" applyAlignment="1" applyProtection="1">
      <alignment horizontal="left"/>
      <protection hidden="1"/>
    </xf>
    <xf numFmtId="1" fontId="12" fillId="0" borderId="113" xfId="0" applyNumberFormat="1" applyFont="1" applyBorder="1" applyAlignment="1">
      <alignment horizontal="center" vertical="center" wrapText="1"/>
    </xf>
    <xf numFmtId="1" fontId="12" fillId="0" borderId="114" xfId="0" applyNumberFormat="1" applyFont="1" applyBorder="1" applyAlignment="1">
      <alignment horizontal="center" vertical="center" wrapText="1"/>
    </xf>
    <xf numFmtId="1" fontId="12" fillId="0" borderId="115" xfId="0" applyNumberFormat="1" applyFont="1" applyBorder="1" applyAlignment="1">
      <alignment horizontal="center" vertical="center" wrapText="1"/>
    </xf>
    <xf numFmtId="1" fontId="12" fillId="0" borderId="116" xfId="0" applyNumberFormat="1" applyFont="1" applyBorder="1" applyAlignment="1">
      <alignment horizontal="center" vertical="center" wrapText="1"/>
    </xf>
    <xf numFmtId="1" fontId="12" fillId="0" borderId="89" xfId="0" applyNumberFormat="1" applyFont="1" applyBorder="1" applyAlignment="1">
      <alignment horizontal="center" vertical="center" wrapText="1"/>
    </xf>
    <xf numFmtId="1" fontId="12" fillId="0" borderId="3" xfId="0" applyNumberFormat="1" applyFont="1" applyBorder="1" applyAlignment="1">
      <alignment horizontal="center" vertical="center" wrapText="1"/>
    </xf>
    <xf numFmtId="1" fontId="12" fillId="0" borderId="66" xfId="0" applyNumberFormat="1" applyFont="1" applyBorder="1" applyAlignment="1">
      <alignment horizontal="center" vertical="center" wrapText="1"/>
    </xf>
    <xf numFmtId="1" fontId="8" fillId="14" borderId="6" xfId="0" applyNumberFormat="1" applyFont="1" applyFill="1" applyBorder="1" applyAlignment="1">
      <alignment horizontal="center" vertical="center" wrapText="1"/>
    </xf>
    <xf numFmtId="1" fontId="8" fillId="14" borderId="29" xfId="0" applyNumberFormat="1" applyFont="1" applyFill="1" applyBorder="1" applyAlignment="1">
      <alignment horizontal="center" vertical="center" wrapText="1"/>
    </xf>
    <xf numFmtId="1" fontId="8" fillId="14" borderId="13" xfId="0" applyNumberFormat="1" applyFont="1" applyFill="1" applyBorder="1" applyAlignment="1">
      <alignment horizontal="center" vertical="center" wrapText="1"/>
    </xf>
    <xf numFmtId="1" fontId="8" fillId="4" borderId="7" xfId="2" applyNumberFormat="1" applyFont="1" applyFill="1" applyBorder="1" applyAlignment="1">
      <alignment horizontal="center"/>
    </xf>
    <xf numFmtId="1" fontId="8" fillId="4" borderId="8" xfId="2" applyNumberFormat="1" applyFont="1" applyFill="1" applyBorder="1" applyAlignment="1">
      <alignment horizontal="center"/>
    </xf>
    <xf numFmtId="1" fontId="8" fillId="0" borderId="91" xfId="10" quotePrefix="1" applyNumberFormat="1" applyFont="1" applyBorder="1" applyAlignment="1" applyProtection="1">
      <alignment horizontal="left" vertical="center" wrapText="1"/>
      <protection hidden="1"/>
    </xf>
    <xf numFmtId="1" fontId="12" fillId="0" borderId="91" xfId="0" applyNumberFormat="1" applyFont="1" applyBorder="1" applyAlignment="1">
      <alignment horizontal="left" vertical="center" wrapText="1"/>
    </xf>
    <xf numFmtId="1" fontId="12" fillId="0" borderId="94" xfId="0" applyNumberFormat="1" applyFont="1" applyBorder="1" applyAlignment="1">
      <alignment horizontal="left" vertical="center" wrapText="1"/>
    </xf>
    <xf numFmtId="1" fontId="4" fillId="0" borderId="8" xfId="2" applyNumberFormat="1" applyFont="1" applyBorder="1" applyAlignment="1" applyProtection="1">
      <alignment horizontal="left" vertical="center" wrapText="1"/>
      <protection hidden="1"/>
    </xf>
    <xf numFmtId="1" fontId="8" fillId="0" borderId="92" xfId="0" applyNumberFormat="1" applyFont="1" applyBorder="1" applyAlignment="1">
      <alignment horizontal="left" vertical="center" wrapText="1"/>
    </xf>
    <xf numFmtId="1" fontId="8" fillId="0" borderId="34" xfId="0" applyNumberFormat="1" applyFont="1" applyBorder="1" applyAlignment="1">
      <alignment horizontal="left" vertical="center" wrapText="1"/>
    </xf>
    <xf numFmtId="1" fontId="8" fillId="0" borderId="93" xfId="0" applyNumberFormat="1" applyFont="1" applyBorder="1" applyAlignment="1">
      <alignment horizontal="left" vertical="center" wrapText="1"/>
    </xf>
    <xf numFmtId="1" fontId="8" fillId="0" borderId="28" xfId="0" applyNumberFormat="1" applyFont="1" applyBorder="1" applyAlignment="1">
      <alignment horizontal="left" vertical="center" wrapText="1"/>
    </xf>
    <xf numFmtId="1" fontId="8" fillId="0" borderId="6" xfId="11" applyNumberFormat="1" applyFont="1" applyBorder="1" applyAlignment="1" applyProtection="1">
      <alignment horizontal="center" vertical="center"/>
      <protection hidden="1"/>
    </xf>
    <xf numFmtId="1" fontId="8" fillId="0" borderId="29" xfId="11" applyNumberFormat="1" applyFont="1" applyBorder="1" applyAlignment="1" applyProtection="1">
      <alignment horizontal="center" vertical="center"/>
      <protection hidden="1"/>
    </xf>
    <xf numFmtId="1" fontId="8" fillId="0" borderId="13" xfId="11" applyNumberFormat="1" applyFont="1" applyBorder="1" applyAlignment="1" applyProtection="1">
      <alignment horizontal="center" vertical="center"/>
      <protection hidden="1"/>
    </xf>
    <xf numFmtId="1" fontId="8" fillId="0" borderId="4" xfId="0" applyNumberFormat="1" applyFont="1" applyBorder="1" applyAlignment="1">
      <alignment horizontal="center" vertical="center"/>
    </xf>
    <xf numFmtId="1" fontId="8" fillId="0" borderId="89"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11" xfId="0" applyNumberFormat="1" applyFont="1" applyBorder="1" applyAlignment="1">
      <alignment horizontal="center" vertical="center"/>
    </xf>
    <xf numFmtId="1" fontId="8" fillId="0" borderId="12" xfId="0" applyNumberFormat="1" applyFont="1" applyBorder="1" applyAlignment="1">
      <alignment horizontal="center" vertical="center"/>
    </xf>
    <xf numFmtId="1" fontId="8" fillId="0" borderId="8" xfId="0" applyNumberFormat="1" applyFont="1" applyBorder="1" applyAlignment="1">
      <alignment horizontal="center" vertical="center"/>
    </xf>
    <xf numFmtId="1" fontId="7" fillId="0" borderId="0" xfId="13" applyNumberFormat="1" applyFont="1" applyAlignment="1" applyProtection="1">
      <alignment horizontal="center" vertical="center" wrapText="1"/>
      <protection hidden="1"/>
    </xf>
    <xf numFmtId="0" fontId="21" fillId="0" borderId="171" xfId="0" applyFont="1" applyBorder="1" applyAlignment="1">
      <alignment horizontal="center" vertical="center"/>
    </xf>
    <xf numFmtId="0" fontId="21" fillId="0" borderId="8" xfId="0" applyFont="1" applyBorder="1" applyAlignment="1">
      <alignment horizontal="center" vertical="center"/>
    </xf>
    <xf numFmtId="0" fontId="21" fillId="0" borderId="19" xfId="0" applyFont="1" applyBorder="1" applyAlignment="1">
      <alignment horizontal="center" vertical="center"/>
    </xf>
    <xf numFmtId="0" fontId="12" fillId="0" borderId="3" xfId="0" applyFont="1" applyBorder="1" applyAlignment="1">
      <alignment horizontal="center" vertical="center" wrapText="1"/>
    </xf>
    <xf numFmtId="0" fontId="12" fillId="0" borderId="12" xfId="0" applyFont="1" applyBorder="1" applyAlignment="1">
      <alignment horizontal="center" vertical="center" wrapText="1"/>
    </xf>
    <xf numFmtId="0" fontId="12" fillId="9" borderId="97" xfId="0" applyFont="1" applyFill="1" applyBorder="1" applyAlignment="1">
      <alignment vertical="center" wrapText="1"/>
    </xf>
    <xf numFmtId="0" fontId="12" fillId="9" borderId="34" xfId="0" applyFont="1" applyFill="1" applyBorder="1" applyAlignment="1">
      <alignment vertical="center" wrapText="1"/>
    </xf>
    <xf numFmtId="0" fontId="12" fillId="9" borderId="3" xfId="0" applyFont="1" applyFill="1" applyBorder="1" applyAlignment="1">
      <alignment vertical="center" wrapText="1"/>
    </xf>
    <xf numFmtId="0" fontId="12" fillId="9" borderId="12" xfId="0" applyFont="1" applyFill="1" applyBorder="1" applyAlignment="1">
      <alignment vertical="center" wrapText="1"/>
    </xf>
    <xf numFmtId="0" fontId="12" fillId="9" borderId="121" xfId="0" applyFont="1" applyFill="1" applyBorder="1" applyAlignment="1">
      <alignment horizontal="center" vertical="center" wrapText="1"/>
    </xf>
    <xf numFmtId="0" fontId="12" fillId="9" borderId="124" xfId="0" applyFont="1" applyFill="1" applyBorder="1" applyAlignment="1">
      <alignment horizontal="center" vertical="center" wrapText="1"/>
    </xf>
    <xf numFmtId="0" fontId="12" fillId="9" borderId="129"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96" xfId="0" applyFont="1" applyBorder="1" applyAlignment="1">
      <alignment vertical="center" wrapText="1"/>
    </xf>
    <xf numFmtId="0" fontId="12" fillId="0" borderId="95" xfId="0" applyFont="1" applyBorder="1" applyAlignment="1">
      <alignment vertical="center" wrapText="1"/>
    </xf>
    <xf numFmtId="0" fontId="12" fillId="0" borderId="98" xfId="0" applyFont="1" applyBorder="1" applyAlignment="1">
      <alignment vertical="center" wrapText="1"/>
    </xf>
    <xf numFmtId="0" fontId="12" fillId="0" borderId="108" xfId="0" applyFont="1" applyBorder="1" applyAlignment="1">
      <alignment vertical="center" wrapText="1"/>
    </xf>
    <xf numFmtId="0" fontId="12" fillId="0" borderId="67" xfId="0" applyFont="1" applyBorder="1" applyAlignment="1">
      <alignment vertical="center" wrapText="1"/>
    </xf>
    <xf numFmtId="0" fontId="12" fillId="0" borderId="119" xfId="0" applyFont="1" applyBorder="1" applyAlignment="1">
      <alignment vertical="center" wrapText="1"/>
    </xf>
    <xf numFmtId="1" fontId="8" fillId="0" borderId="7" xfId="2" applyNumberFormat="1" applyFont="1" applyBorder="1" applyAlignment="1" applyProtection="1">
      <alignment horizontal="center" vertical="center" wrapText="1"/>
      <protection hidden="1"/>
    </xf>
    <xf numFmtId="1" fontId="8" fillId="0" borderId="8" xfId="2" applyNumberFormat="1" applyFont="1" applyBorder="1" applyAlignment="1" applyProtection="1">
      <alignment horizontal="center" vertical="center" wrapText="1"/>
      <protection hidden="1"/>
    </xf>
    <xf numFmtId="1" fontId="8" fillId="0" borderId="19" xfId="2" applyNumberFormat="1" applyFont="1" applyBorder="1" applyAlignment="1" applyProtection="1">
      <alignment horizontal="center" vertical="center" wrapText="1"/>
      <protection hidden="1"/>
    </xf>
    <xf numFmtId="1" fontId="8" fillId="0" borderId="146" xfId="2" applyNumberFormat="1" applyFont="1" applyBorder="1" applyAlignment="1" applyProtection="1">
      <alignment horizontal="center" vertical="center" wrapText="1"/>
      <protection hidden="1"/>
    </xf>
    <xf numFmtId="1" fontId="8" fillId="0" borderId="9" xfId="2" applyNumberFormat="1" applyFont="1" applyBorder="1" applyAlignment="1" applyProtection="1">
      <alignment horizontal="center" vertical="center" wrapText="1"/>
      <protection hidden="1"/>
    </xf>
    <xf numFmtId="1" fontId="8" fillId="9" borderId="146" xfId="2" applyNumberFormat="1" applyFont="1" applyFill="1" applyBorder="1" applyAlignment="1" applyProtection="1">
      <alignment horizontal="center" vertical="center" wrapText="1"/>
      <protection hidden="1"/>
    </xf>
    <xf numFmtId="1" fontId="8" fillId="9" borderId="8" xfId="2" applyNumberFormat="1" applyFont="1" applyFill="1" applyBorder="1" applyAlignment="1" applyProtection="1">
      <alignment horizontal="center" vertical="center" wrapText="1"/>
      <protection hidden="1"/>
    </xf>
    <xf numFmtId="1" fontId="8" fillId="9" borderId="19" xfId="2" applyNumberFormat="1" applyFont="1" applyFill="1" applyBorder="1" applyAlignment="1" applyProtection="1">
      <alignment horizontal="center" vertical="center" wrapText="1"/>
      <protection hidden="1"/>
    </xf>
    <xf numFmtId="1" fontId="8" fillId="9" borderId="93" xfId="0" applyNumberFormat="1" applyFont="1" applyFill="1" applyBorder="1" applyAlignment="1">
      <alignment horizontal="left" wrapText="1"/>
    </xf>
    <xf numFmtId="1" fontId="8" fillId="9" borderId="28" xfId="0" applyNumberFormat="1" applyFont="1" applyFill="1" applyBorder="1" applyAlignment="1">
      <alignment horizontal="left" wrapText="1"/>
    </xf>
    <xf numFmtId="1" fontId="4" fillId="0" borderId="7" xfId="2" applyNumberFormat="1" applyFont="1" applyBorder="1" applyAlignment="1" applyProtection="1">
      <alignment horizontal="center" vertical="center" wrapText="1"/>
      <protection hidden="1"/>
    </xf>
    <xf numFmtId="1" fontId="4" fillId="0" borderId="19" xfId="2" applyNumberFormat="1" applyFont="1" applyBorder="1" applyAlignment="1" applyProtection="1">
      <alignment horizontal="center" vertical="center" wrapText="1"/>
      <protection hidden="1"/>
    </xf>
    <xf numFmtId="1" fontId="4" fillId="9" borderId="4" xfId="0" applyNumberFormat="1" applyFont="1" applyFill="1" applyBorder="1" applyAlignment="1">
      <alignment horizontal="center" vertical="center" wrapText="1"/>
    </xf>
    <xf numFmtId="1" fontId="4" fillId="9" borderId="5" xfId="0" applyNumberFormat="1" applyFont="1" applyFill="1" applyBorder="1" applyAlignment="1">
      <alignment horizontal="center" vertical="center" wrapText="1"/>
    </xf>
    <xf numFmtId="1" fontId="4" fillId="9" borderId="90" xfId="0" applyNumberFormat="1" applyFont="1" applyFill="1" applyBorder="1" applyAlignment="1">
      <alignment horizontal="center" vertical="center" wrapText="1"/>
    </xf>
    <xf numFmtId="1" fontId="4" fillId="9" borderId="66" xfId="0" applyNumberFormat="1" applyFont="1" applyFill="1" applyBorder="1" applyAlignment="1">
      <alignment horizontal="center" vertical="center" wrapText="1"/>
    </xf>
    <xf numFmtId="1" fontId="4" fillId="9" borderId="11" xfId="0" applyNumberFormat="1" applyFont="1" applyFill="1" applyBorder="1" applyAlignment="1">
      <alignment horizontal="center" vertical="center" wrapText="1"/>
    </xf>
    <xf numFmtId="1" fontId="4" fillId="9" borderId="12" xfId="0" applyNumberFormat="1" applyFont="1" applyFill="1" applyBorder="1" applyAlignment="1">
      <alignment horizontal="center" vertical="center" wrapText="1"/>
    </xf>
    <xf numFmtId="1" fontId="8" fillId="0" borderId="90" xfId="2" applyNumberFormat="1" applyFont="1" applyBorder="1" applyAlignment="1" applyProtection="1">
      <alignment horizontal="center" vertical="center" wrapText="1"/>
      <protection hidden="1"/>
    </xf>
    <xf numFmtId="1" fontId="8" fillId="0" borderId="0" xfId="2" applyNumberFormat="1" applyFont="1" applyAlignment="1" applyProtection="1">
      <alignment horizontal="center" vertical="center" wrapText="1"/>
      <protection hidden="1"/>
    </xf>
    <xf numFmtId="1" fontId="8" fillId="0" borderId="66" xfId="2" applyNumberFormat="1" applyFont="1" applyBorder="1" applyAlignment="1" applyProtection="1">
      <alignment horizontal="center" vertical="center" wrapText="1"/>
      <protection hidden="1"/>
    </xf>
    <xf numFmtId="1" fontId="8" fillId="9" borderId="4" xfId="0" applyNumberFormat="1" applyFont="1" applyFill="1" applyBorder="1" applyAlignment="1">
      <alignment horizontal="center" vertical="center" wrapText="1"/>
    </xf>
    <xf numFmtId="1" fontId="8" fillId="9" borderId="90" xfId="0" applyNumberFormat="1" applyFont="1" applyFill="1" applyBorder="1" applyAlignment="1">
      <alignment horizontal="center" vertical="center" wrapText="1"/>
    </xf>
    <xf numFmtId="1" fontId="8" fillId="9" borderId="66" xfId="0" applyNumberFormat="1" applyFont="1" applyFill="1" applyBorder="1" applyAlignment="1">
      <alignment horizontal="center" vertical="center" wrapText="1"/>
    </xf>
    <xf numFmtId="1" fontId="8" fillId="9" borderId="11" xfId="0" applyNumberFormat="1" applyFont="1" applyFill="1" applyBorder="1" applyAlignment="1">
      <alignment horizontal="center" vertical="center" wrapText="1"/>
    </xf>
    <xf numFmtId="1" fontId="8" fillId="9" borderId="145" xfId="0" applyNumberFormat="1" applyFont="1" applyFill="1" applyBorder="1" applyAlignment="1">
      <alignment horizontal="center" vertical="center" wrapText="1"/>
    </xf>
    <xf numFmtId="1" fontId="8" fillId="9" borderId="152" xfId="0" applyNumberFormat="1" applyFont="1" applyFill="1" applyBorder="1" applyAlignment="1">
      <alignment horizontal="center" vertical="center" wrapText="1"/>
    </xf>
    <xf numFmtId="1" fontId="8" fillId="9" borderId="73" xfId="0" applyNumberFormat="1" applyFont="1" applyFill="1" applyBorder="1" applyAlignment="1">
      <alignment horizontal="left" wrapText="1"/>
    </xf>
    <xf numFmtId="1" fontId="8" fillId="9" borderId="92" xfId="0" applyNumberFormat="1" applyFont="1" applyFill="1" applyBorder="1" applyAlignment="1">
      <alignment horizontal="left" wrapText="1"/>
    </xf>
    <xf numFmtId="1" fontId="8" fillId="9" borderId="34" xfId="0" applyNumberFormat="1" applyFont="1" applyFill="1" applyBorder="1" applyAlignment="1">
      <alignment horizontal="left" wrapText="1"/>
    </xf>
    <xf numFmtId="1" fontId="8" fillId="9" borderId="11" xfId="0" applyNumberFormat="1" applyFont="1" applyFill="1" applyBorder="1" applyAlignment="1">
      <alignment horizontal="left" wrapText="1"/>
    </xf>
    <xf numFmtId="1" fontId="8" fillId="9" borderId="12" xfId="0" applyNumberFormat="1" applyFont="1" applyFill="1" applyBorder="1" applyAlignment="1">
      <alignment horizontal="left" wrapText="1"/>
    </xf>
    <xf numFmtId="1" fontId="4" fillId="0" borderId="20" xfId="0" applyNumberFormat="1" applyFont="1" applyBorder="1" applyAlignment="1">
      <alignment horizontal="center" vertical="center" wrapText="1"/>
    </xf>
    <xf numFmtId="1" fontId="0" fillId="9" borderId="89" xfId="0" applyNumberFormat="1" applyFill="1" applyBorder="1" applyAlignment="1">
      <alignment horizontal="center" vertical="center" wrapText="1"/>
    </xf>
    <xf numFmtId="1" fontId="0" fillId="9" borderId="5" xfId="0" applyNumberFormat="1" applyFill="1" applyBorder="1" applyAlignment="1">
      <alignment horizontal="center" vertical="center" wrapText="1"/>
    </xf>
    <xf numFmtId="1" fontId="0" fillId="9" borderId="90" xfId="0" applyNumberFormat="1" applyFill="1" applyBorder="1" applyAlignment="1">
      <alignment horizontal="center" vertical="center" wrapText="1"/>
    </xf>
    <xf numFmtId="1" fontId="0" fillId="9" borderId="0" xfId="0" applyNumberFormat="1" applyFill="1" applyAlignment="1">
      <alignment horizontal="center" vertical="center" wrapText="1"/>
    </xf>
    <xf numFmtId="1" fontId="0" fillId="9" borderId="66" xfId="0" applyNumberFormat="1" applyFill="1" applyBorder="1" applyAlignment="1">
      <alignment horizontal="center" vertical="center" wrapText="1"/>
    </xf>
    <xf numFmtId="1" fontId="0" fillId="9" borderId="11" xfId="0" applyNumberFormat="1" applyFill="1" applyBorder="1" applyAlignment="1">
      <alignment horizontal="center" vertical="center" wrapText="1"/>
    </xf>
    <xf numFmtId="1" fontId="0" fillId="9" borderId="3" xfId="0" applyNumberFormat="1" applyFill="1" applyBorder="1" applyAlignment="1">
      <alignment horizontal="center" vertical="center" wrapText="1"/>
    </xf>
    <xf numFmtId="1" fontId="0" fillId="9" borderId="12" xfId="0" applyNumberFormat="1" applyFill="1" applyBorder="1" applyAlignment="1">
      <alignment horizontal="center" vertical="center" wrapText="1"/>
    </xf>
    <xf numFmtId="1" fontId="0" fillId="9" borderId="114" xfId="0" applyNumberFormat="1" applyFill="1" applyBorder="1" applyAlignment="1">
      <alignment horizontal="center" vertical="center" wrapText="1"/>
    </xf>
    <xf numFmtId="1" fontId="0" fillId="9" borderId="152" xfId="0" applyNumberFormat="1" applyFill="1" applyBorder="1" applyAlignment="1">
      <alignment horizontal="center" vertical="center" wrapText="1"/>
    </xf>
    <xf numFmtId="1" fontId="0" fillId="9" borderId="145" xfId="0" applyNumberFormat="1" applyFill="1" applyBorder="1" applyAlignment="1">
      <alignment horizontal="center" vertical="center" wrapText="1"/>
    </xf>
    <xf numFmtId="1" fontId="0" fillId="9" borderId="115" xfId="0" applyNumberFormat="1" applyFill="1" applyBorder="1" applyAlignment="1">
      <alignment horizontal="center" vertical="center" wrapText="1"/>
    </xf>
    <xf numFmtId="1" fontId="0" fillId="9" borderId="116" xfId="0" applyNumberFormat="1" applyFill="1" applyBorder="1" applyAlignment="1">
      <alignment horizontal="center" vertical="center" wrapText="1"/>
    </xf>
    <xf numFmtId="1" fontId="8" fillId="9" borderId="91" xfId="0" applyNumberFormat="1" applyFont="1" applyFill="1" applyBorder="1" applyAlignment="1">
      <alignment horizontal="left" wrapText="1"/>
    </xf>
    <xf numFmtId="1" fontId="8" fillId="9" borderId="23" xfId="0" applyNumberFormat="1" applyFont="1" applyFill="1" applyBorder="1" applyAlignment="1">
      <alignment horizontal="left" wrapText="1"/>
    </xf>
    <xf numFmtId="1" fontId="8" fillId="9" borderId="30" xfId="0" applyNumberFormat="1" applyFont="1" applyFill="1" applyBorder="1" applyAlignment="1">
      <alignment horizontal="left"/>
    </xf>
    <xf numFmtId="1" fontId="12" fillId="9" borderId="92" xfId="0" applyNumberFormat="1" applyFont="1" applyFill="1" applyBorder="1" applyAlignment="1">
      <alignment horizontal="left"/>
    </xf>
    <xf numFmtId="1" fontId="12" fillId="9" borderId="34" xfId="0" applyNumberFormat="1" applyFont="1" applyFill="1" applyBorder="1" applyAlignment="1">
      <alignment horizontal="left"/>
    </xf>
    <xf numFmtId="1" fontId="8" fillId="9" borderId="30" xfId="0" applyNumberFormat="1" applyFont="1" applyFill="1" applyBorder="1" applyAlignment="1">
      <alignment horizontal="left" wrapText="1"/>
    </xf>
    <xf numFmtId="1" fontId="8" fillId="9" borderId="13" xfId="0" applyNumberFormat="1" applyFont="1" applyFill="1" applyBorder="1" applyAlignment="1">
      <alignment horizontal="left" wrapText="1"/>
    </xf>
    <xf numFmtId="1" fontId="4" fillId="0" borderId="4"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1" fontId="4" fillId="0" borderId="90" xfId="0" applyNumberFormat="1" applyFont="1" applyBorder="1" applyAlignment="1">
      <alignment horizontal="center" vertical="center" wrapText="1"/>
    </xf>
    <xf numFmtId="1" fontId="4" fillId="0" borderId="66" xfId="0" applyNumberFormat="1" applyFont="1" applyBorder="1" applyAlignment="1">
      <alignment horizontal="center" vertical="center" wrapText="1"/>
    </xf>
    <xf numFmtId="1" fontId="4" fillId="0" borderId="11" xfId="0" applyNumberFormat="1" applyFont="1" applyBorder="1" applyAlignment="1">
      <alignment horizontal="center" vertical="center" wrapText="1"/>
    </xf>
    <xf numFmtId="1" fontId="4" fillId="0" borderId="12" xfId="0" applyNumberFormat="1" applyFont="1" applyBorder="1" applyAlignment="1">
      <alignment horizontal="center" vertical="center" wrapText="1"/>
    </xf>
    <xf numFmtId="1" fontId="8" fillId="9" borderId="22" xfId="0" applyNumberFormat="1" applyFont="1" applyFill="1" applyBorder="1" applyAlignment="1">
      <alignment horizontal="center" vertical="center" wrapText="1"/>
    </xf>
    <xf numFmtId="1" fontId="0" fillId="9" borderId="20" xfId="0" applyNumberFormat="1" applyFill="1" applyBorder="1" applyAlignment="1">
      <alignment horizontal="center" vertical="center" wrapText="1"/>
    </xf>
    <xf numFmtId="1" fontId="0" fillId="9" borderId="17" xfId="0" applyNumberFormat="1" applyFill="1" applyBorder="1" applyAlignment="1">
      <alignment horizontal="center" vertical="center" wrapText="1"/>
    </xf>
    <xf numFmtId="1" fontId="0" fillId="9" borderId="22" xfId="0" applyNumberFormat="1" applyFill="1" applyBorder="1" applyAlignment="1">
      <alignment horizontal="center" vertical="center" wrapText="1"/>
    </xf>
    <xf numFmtId="1" fontId="8" fillId="9" borderId="92" xfId="0" applyNumberFormat="1" applyFont="1" applyFill="1" applyBorder="1" applyAlignment="1">
      <alignment horizontal="left"/>
    </xf>
    <xf numFmtId="1" fontId="8" fillId="9" borderId="34" xfId="0" applyNumberFormat="1" applyFont="1" applyFill="1" applyBorder="1" applyAlignment="1">
      <alignment horizontal="left"/>
    </xf>
    <xf numFmtId="1" fontId="8" fillId="9" borderId="92" xfId="0" applyNumberFormat="1" applyFont="1" applyFill="1" applyBorder="1" applyAlignment="1">
      <alignment horizontal="left" vertical="center" wrapText="1"/>
    </xf>
    <xf numFmtId="1" fontId="8" fillId="9" borderId="34" xfId="0" applyNumberFormat="1" applyFont="1" applyFill="1" applyBorder="1" applyAlignment="1">
      <alignment horizontal="left" vertical="center" wrapText="1"/>
    </xf>
    <xf numFmtId="1" fontId="24" fillId="0" borderId="6" xfId="0" applyNumberFormat="1" applyFont="1" applyBorder="1" applyAlignment="1">
      <alignment horizontal="center" vertical="center" wrapText="1"/>
    </xf>
    <xf numFmtId="1" fontId="24" fillId="0" borderId="29" xfId="0" applyNumberFormat="1" applyFont="1" applyBorder="1" applyAlignment="1">
      <alignment horizontal="center" vertical="center" wrapText="1"/>
    </xf>
    <xf numFmtId="1" fontId="24" fillId="0" borderId="13" xfId="0" applyNumberFormat="1" applyFont="1" applyBorder="1" applyAlignment="1">
      <alignment horizontal="center" vertical="center" wrapText="1"/>
    </xf>
    <xf numFmtId="1" fontId="0" fillId="0" borderId="20" xfId="0" applyNumberFormat="1" applyBorder="1" applyAlignment="1">
      <alignment horizontal="center" vertical="center" wrapText="1"/>
    </xf>
    <xf numFmtId="1" fontId="0" fillId="0" borderId="19" xfId="0" applyNumberFormat="1" applyBorder="1" applyAlignment="1">
      <alignment horizontal="center" vertical="center" wrapText="1"/>
    </xf>
    <xf numFmtId="1" fontId="8" fillId="0" borderId="6" xfId="0" applyNumberFormat="1" applyFont="1" applyBorder="1" applyAlignment="1">
      <alignment horizontal="left" vertical="center" wrapText="1"/>
    </xf>
    <xf numFmtId="1" fontId="8" fillId="0" borderId="29" xfId="0" applyNumberFormat="1" applyFont="1" applyBorder="1" applyAlignment="1">
      <alignment horizontal="left" vertical="center" wrapText="1"/>
    </xf>
    <xf numFmtId="1" fontId="8" fillId="0" borderId="6" xfId="0" applyNumberFormat="1" applyFont="1" applyBorder="1" applyAlignment="1">
      <alignment vertical="center" wrapText="1"/>
    </xf>
    <xf numFmtId="1" fontId="8" fillId="0" borderId="13" xfId="0" applyNumberFormat="1" applyFont="1" applyBorder="1" applyAlignment="1">
      <alignment vertical="center" wrapText="1"/>
    </xf>
    <xf numFmtId="1" fontId="8" fillId="0" borderId="6" xfId="0" applyNumberFormat="1" applyFont="1" applyBorder="1" applyAlignment="1">
      <alignment vertical="center"/>
    </xf>
    <xf numFmtId="1" fontId="8" fillId="0" borderId="13" xfId="0" applyNumberFormat="1" applyFont="1" applyBorder="1" applyAlignment="1">
      <alignment vertical="center"/>
    </xf>
    <xf numFmtId="1" fontId="8" fillId="0" borderId="29" xfId="0" applyNumberFormat="1" applyFont="1" applyBorder="1" applyAlignment="1">
      <alignment vertical="center" wrapText="1"/>
    </xf>
    <xf numFmtId="1" fontId="8" fillId="9" borderId="17" xfId="0" applyNumberFormat="1" applyFont="1" applyFill="1" applyBorder="1" applyAlignment="1">
      <alignment horizontal="center" vertical="center" wrapText="1"/>
    </xf>
    <xf numFmtId="1" fontId="7" fillId="9" borderId="0" xfId="15" applyNumberFormat="1" applyFont="1" applyFill="1" applyBorder="1" applyAlignment="1" applyProtection="1">
      <alignment horizontal="center" vertical="center" wrapText="1"/>
      <protection hidden="1"/>
    </xf>
    <xf numFmtId="1" fontId="4" fillId="0" borderId="89" xfId="15" applyNumberFormat="1" applyFont="1" applyBorder="1" applyAlignment="1" applyProtection="1">
      <alignment horizontal="left"/>
    </xf>
    <xf numFmtId="1" fontId="7" fillId="0" borderId="3" xfId="15" applyNumberFormat="1" applyFont="1" applyBorder="1" applyAlignment="1" applyProtection="1"/>
    <xf numFmtId="1" fontId="4" fillId="0" borderId="20" xfId="15" applyNumberFormat="1" applyFont="1" applyBorder="1" applyAlignment="1" applyProtection="1">
      <alignment horizontal="center" vertical="center" wrapText="1"/>
    </xf>
    <xf numFmtId="1" fontId="4" fillId="0" borderId="20" xfId="15" applyNumberFormat="1" applyFont="1" applyBorder="1" applyAlignment="1" applyProtection="1">
      <alignment horizontal="center" vertical="center" wrapText="1"/>
      <protection hidden="1"/>
    </xf>
    <xf numFmtId="0" fontId="4" fillId="0" borderId="6" xfId="15" applyFont="1" applyBorder="1" applyAlignment="1" applyProtection="1">
      <alignment horizontal="center" vertical="center" wrapText="1"/>
    </xf>
    <xf numFmtId="0" fontId="4" fillId="0" borderId="13" xfId="15" applyFont="1" applyBorder="1" applyAlignment="1" applyProtection="1">
      <alignment horizontal="center" vertical="center" wrapText="1"/>
    </xf>
    <xf numFmtId="1" fontId="4" fillId="0" borderId="5" xfId="15" applyNumberFormat="1" applyFont="1" applyBorder="1" applyAlignment="1" applyProtection="1">
      <alignment horizontal="center" vertical="center" wrapText="1"/>
    </xf>
    <xf numFmtId="1" fontId="4" fillId="0" borderId="12" xfId="15" applyNumberFormat="1" applyFont="1" applyBorder="1" applyAlignment="1" applyProtection="1">
      <alignment horizontal="center" vertical="center" wrapText="1"/>
    </xf>
    <xf numFmtId="0" fontId="4" fillId="0" borderId="10" xfId="15" applyFont="1" applyBorder="1" applyAlignment="1" applyProtection="1">
      <alignment horizontal="center" vertical="center" wrapText="1"/>
    </xf>
    <xf numFmtId="0" fontId="4" fillId="0" borderId="18" xfId="15" applyFont="1" applyBorder="1" applyAlignment="1" applyProtection="1">
      <alignment horizontal="center" vertical="center" wrapText="1"/>
    </xf>
    <xf numFmtId="1" fontId="7" fillId="0" borderId="3" xfId="15" applyNumberFormat="1" applyFont="1" applyBorder="1" applyAlignment="1" applyProtection="1">
      <alignment wrapText="1"/>
    </xf>
    <xf numFmtId="0" fontId="4" fillId="14" borderId="10" xfId="15" applyFont="1" applyFill="1" applyBorder="1" applyAlignment="1" applyProtection="1">
      <alignment horizontal="center" vertical="center" wrapText="1"/>
    </xf>
    <xf numFmtId="0" fontId="4" fillId="14" borderId="18" xfId="15" applyFont="1" applyFill="1" applyBorder="1" applyAlignment="1" applyProtection="1">
      <alignment horizontal="center" vertical="center" wrapText="1"/>
    </xf>
    <xf numFmtId="1" fontId="7" fillId="9" borderId="3" xfId="15" applyNumberFormat="1" applyFont="1" applyFill="1" applyBorder="1" applyAlignment="1" applyProtection="1">
      <alignment horizontal="left" vertical="top" wrapText="1"/>
    </xf>
    <xf numFmtId="1" fontId="4" fillId="9" borderId="20" xfId="15" applyNumberFormat="1" applyFont="1" applyFill="1" applyBorder="1" applyAlignment="1" applyProtection="1">
      <alignment horizontal="center" vertical="center" wrapText="1"/>
    </xf>
    <xf numFmtId="1" fontId="4" fillId="9" borderId="20" xfId="0" applyNumberFormat="1" applyFont="1" applyFill="1" applyBorder="1" applyAlignment="1">
      <alignment horizontal="center" vertical="center" wrapText="1"/>
    </xf>
    <xf numFmtId="1" fontId="4" fillId="9" borderId="7" xfId="15" applyNumberFormat="1" applyFont="1" applyFill="1" applyBorder="1" applyAlignment="1" applyProtection="1">
      <alignment horizontal="center" vertical="center" wrapText="1"/>
      <protection hidden="1"/>
    </xf>
    <xf numFmtId="1" fontId="4" fillId="9" borderId="8" xfId="15" applyNumberFormat="1" applyFont="1" applyFill="1" applyBorder="1" applyAlignment="1" applyProtection="1">
      <alignment horizontal="center" vertical="center" wrapText="1"/>
      <protection hidden="1"/>
    </xf>
    <xf numFmtId="1" fontId="4" fillId="9" borderId="19" xfId="15" applyNumberFormat="1" applyFont="1" applyFill="1" applyBorder="1" applyAlignment="1" applyProtection="1">
      <alignment horizontal="center" vertical="center" wrapText="1"/>
      <protection hidden="1"/>
    </xf>
    <xf numFmtId="1" fontId="4" fillId="9" borderId="6" xfId="15" applyNumberFormat="1" applyFont="1" applyFill="1" applyBorder="1" applyAlignment="1" applyProtection="1">
      <alignment horizontal="center" vertical="center" wrapText="1"/>
    </xf>
    <xf numFmtId="1" fontId="4" fillId="9" borderId="13" xfId="15" applyNumberFormat="1" applyFont="1" applyFill="1" applyBorder="1" applyAlignment="1" applyProtection="1">
      <alignment horizontal="center" vertical="center" wrapText="1"/>
    </xf>
    <xf numFmtId="1" fontId="4" fillId="9" borderId="5" xfId="15" applyNumberFormat="1" applyFont="1" applyFill="1" applyBorder="1" applyAlignment="1" applyProtection="1">
      <alignment horizontal="center" vertical="center" wrapText="1"/>
    </xf>
    <xf numFmtId="1" fontId="4" fillId="9" borderId="12" xfId="15" applyNumberFormat="1" applyFont="1" applyFill="1" applyBorder="1" applyAlignment="1" applyProtection="1">
      <alignment horizontal="center" vertical="center" wrapText="1"/>
    </xf>
    <xf numFmtId="1" fontId="4" fillId="9" borderId="9" xfId="15" applyNumberFormat="1" applyFont="1" applyFill="1" applyBorder="1" applyAlignment="1" applyProtection="1">
      <alignment horizontal="center" vertical="center" wrapText="1"/>
      <protection hidden="1"/>
    </xf>
    <xf numFmtId="0" fontId="4" fillId="9" borderId="5" xfId="15" applyFont="1" applyFill="1" applyBorder="1" applyAlignment="1" applyProtection="1">
      <alignment horizontal="center" vertical="center" wrapText="1"/>
    </xf>
    <xf numFmtId="0" fontId="4" fillId="9" borderId="12" xfId="15" applyFont="1" applyFill="1" applyBorder="1" applyAlignment="1" applyProtection="1">
      <alignment horizontal="center" vertical="center" wrapText="1"/>
    </xf>
    <xf numFmtId="0" fontId="8" fillId="9" borderId="4" xfId="0" applyFont="1" applyFill="1" applyBorder="1" applyAlignment="1">
      <alignment horizontal="center" vertical="center"/>
    </xf>
    <xf numFmtId="0" fontId="8" fillId="9" borderId="89"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12" xfId="0" applyFont="1" applyFill="1" applyBorder="1" applyAlignment="1">
      <alignment horizontal="center" vertical="center"/>
    </xf>
    <xf numFmtId="0" fontId="8" fillId="9" borderId="7" xfId="0" applyFont="1" applyFill="1" applyBorder="1" applyAlignment="1">
      <alignment horizontal="center"/>
    </xf>
    <xf numFmtId="0" fontId="8" fillId="9" borderId="8" xfId="0" applyFont="1" applyFill="1" applyBorder="1" applyAlignment="1">
      <alignment horizontal="center"/>
    </xf>
    <xf numFmtId="0" fontId="8" fillId="9" borderId="9" xfId="0" applyFont="1" applyFill="1" applyBorder="1" applyAlignment="1">
      <alignment horizontal="center"/>
    </xf>
    <xf numFmtId="0" fontId="8" fillId="0" borderId="5" xfId="0" applyFont="1" applyBorder="1" applyAlignment="1">
      <alignment horizontal="center" vertical="center"/>
    </xf>
    <xf numFmtId="0" fontId="8" fillId="0" borderId="66" xfId="0" applyFont="1" applyBorder="1" applyAlignment="1">
      <alignment horizontal="center" vertical="center"/>
    </xf>
    <xf numFmtId="0" fontId="8" fillId="0" borderId="12" xfId="0" applyFont="1" applyBorder="1" applyAlignment="1">
      <alignment horizontal="center" vertical="center"/>
    </xf>
    <xf numFmtId="0" fontId="8" fillId="9" borderId="19" xfId="0" applyFont="1" applyFill="1" applyBorder="1" applyAlignment="1">
      <alignment horizontal="center"/>
    </xf>
    <xf numFmtId="0" fontId="8" fillId="0" borderId="4" xfId="0" applyFont="1" applyBorder="1" applyAlignment="1">
      <alignment horizontal="center" vertical="center"/>
    </xf>
    <xf numFmtId="0" fontId="8" fillId="0" borderId="89"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9" xfId="0" applyFont="1" applyBorder="1" applyAlignment="1">
      <alignment horizontal="center"/>
    </xf>
    <xf numFmtId="1" fontId="7" fillId="0" borderId="3" xfId="0" applyNumberFormat="1" applyFont="1" applyBorder="1" applyAlignment="1">
      <alignment horizontal="left"/>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1" fontId="8" fillId="0" borderId="7" xfId="0" applyNumberFormat="1" applyFont="1" applyBorder="1" applyAlignment="1"/>
    <xf numFmtId="1" fontId="8" fillId="0" borderId="19" xfId="0" applyNumberFormat="1" applyFont="1" applyBorder="1" applyAlignment="1"/>
    <xf numFmtId="1" fontId="12" fillId="9" borderId="7" xfId="3" applyNumberFormat="1" applyFont="1" applyFill="1" applyBorder="1" applyAlignment="1" applyProtection="1">
      <protection hidden="1"/>
    </xf>
    <xf numFmtId="1" fontId="12" fillId="9" borderId="19" xfId="3" applyNumberFormat="1" applyFont="1" applyFill="1" applyBorder="1" applyAlignment="1" applyProtection="1">
      <protection hidden="1"/>
    </xf>
  </cellXfs>
  <cellStyles count="20">
    <cellStyle name="Escribir 2" xfId="7" xr:uid="{00000000-0005-0000-0000-000000000000}"/>
    <cellStyle name="Escribir 2 11" xfId="18" xr:uid="{00000000-0005-0000-0000-000001000000}"/>
    <cellStyle name="Escribir 2 2" xfId="9" xr:uid="{00000000-0005-0000-0000-000002000000}"/>
    <cellStyle name="Escribir 2 6" xfId="17" xr:uid="{00000000-0005-0000-0000-000003000000}"/>
    <cellStyle name="Escribir_P12" xfId="16" xr:uid="{00000000-0005-0000-0000-000004000000}"/>
    <cellStyle name="Millares [0]" xfId="19" builtinId="6"/>
    <cellStyle name="Millares [0] 4" xfId="12" xr:uid="{00000000-0005-0000-0000-000005000000}"/>
    <cellStyle name="Millares 2" xfId="14" xr:uid="{00000000-0005-0000-0000-000006000000}"/>
    <cellStyle name="Normal" xfId="0" builtinId="0"/>
    <cellStyle name="Normal 2" xfId="6" xr:uid="{00000000-0005-0000-0000-000008000000}"/>
    <cellStyle name="Normal 2 2" xfId="4" xr:uid="{00000000-0005-0000-0000-000009000000}"/>
    <cellStyle name="Normal 3" xfId="11" xr:uid="{00000000-0005-0000-0000-00000A000000}"/>
    <cellStyle name="Normal_REM 02-2002" xfId="1" xr:uid="{00000000-0005-0000-0000-00000B000000}"/>
    <cellStyle name="Normal_REM 04-2002" xfId="2" xr:uid="{00000000-0005-0000-0000-00000C000000}"/>
    <cellStyle name="Normal_REM 05-2002" xfId="3" xr:uid="{00000000-0005-0000-0000-00000D000000}"/>
    <cellStyle name="Normal_REM 05-2002 2" xfId="13" xr:uid="{00000000-0005-0000-0000-00000E000000}"/>
    <cellStyle name="Normal_REM 06-2002" xfId="10" xr:uid="{00000000-0005-0000-0000-00000F000000}"/>
    <cellStyle name="Normal_REM 12-2002" xfId="15" xr:uid="{00000000-0005-0000-0000-000010000000}"/>
    <cellStyle name="Normal_RMC_0" xfId="5" xr:uid="{00000000-0005-0000-0000-000011000000}"/>
    <cellStyle name="Normal_RMC_0 2" xfId="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2:F14"/>
  <sheetViews>
    <sheetView workbookViewId="0">
      <selection activeCell="E10" sqref="E10"/>
    </sheetView>
  </sheetViews>
  <sheetFormatPr defaultColWidth="11.42578125" defaultRowHeight="15"/>
  <cols>
    <col min="3" max="3" width="10.42578125" bestFit="1" customWidth="1"/>
    <col min="4" max="4" width="34.85546875" bestFit="1" customWidth="1"/>
    <col min="5" max="5" width="28.7109375" customWidth="1"/>
    <col min="6" max="6" width="59.7109375" customWidth="1"/>
  </cols>
  <sheetData>
    <row r="2" spans="3:6">
      <c r="C2" s="1812" t="s">
        <v>0</v>
      </c>
      <c r="D2" s="1812"/>
    </row>
    <row r="3" spans="3:6">
      <c r="C3" s="712"/>
      <c r="D3" s="712"/>
    </row>
    <row r="4" spans="3:6">
      <c r="C4" s="713" t="s">
        <v>1</v>
      </c>
      <c r="D4" s="713" t="s">
        <v>2</v>
      </c>
    </row>
    <row r="5" spans="3:6" s="248" customFormat="1" ht="27" customHeight="1">
      <c r="C5" s="1503" t="s">
        <v>3</v>
      </c>
      <c r="D5" s="1501" t="s">
        <v>4</v>
      </c>
      <c r="E5"/>
      <c r="F5"/>
    </row>
    <row r="6" spans="3:6">
      <c r="C6" s="1504" t="s">
        <v>5</v>
      </c>
      <c r="D6" s="1502" t="s">
        <v>4</v>
      </c>
    </row>
    <row r="7" spans="3:6">
      <c r="C7" s="1504" t="s">
        <v>6</v>
      </c>
      <c r="D7" s="1502" t="s">
        <v>4</v>
      </c>
    </row>
    <row r="8" spans="3:6">
      <c r="C8" s="1504" t="s">
        <v>7</v>
      </c>
      <c r="D8" s="1502" t="s">
        <v>4</v>
      </c>
    </row>
    <row r="9" spans="3:6">
      <c r="C9" s="1504" t="s">
        <v>8</v>
      </c>
      <c r="D9" s="1502" t="s">
        <v>4</v>
      </c>
    </row>
    <row r="10" spans="3:6">
      <c r="C10" s="1504" t="s">
        <v>9</v>
      </c>
      <c r="D10" s="1502" t="s">
        <v>4</v>
      </c>
    </row>
    <row r="11" spans="3:6">
      <c r="C11" s="1504" t="s">
        <v>10</v>
      </c>
      <c r="D11" s="1502" t="s">
        <v>4</v>
      </c>
    </row>
    <row r="12" spans="3:6">
      <c r="C12" s="1504" t="s">
        <v>11</v>
      </c>
      <c r="D12" s="1502" t="s">
        <v>4</v>
      </c>
    </row>
    <row r="13" spans="3:6">
      <c r="C13" s="1504" t="s">
        <v>12</v>
      </c>
      <c r="D13" s="1502" t="s">
        <v>4</v>
      </c>
    </row>
    <row r="14" spans="3:6">
      <c r="C14" s="1504" t="s">
        <v>13</v>
      </c>
      <c r="D14" s="1502" t="s">
        <v>4</v>
      </c>
    </row>
  </sheetData>
  <mergeCells count="1">
    <mergeCell ref="C2:D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DV131"/>
  <sheetViews>
    <sheetView workbookViewId="0"/>
  </sheetViews>
  <sheetFormatPr defaultColWidth="11.42578125" defaultRowHeight="15"/>
  <cols>
    <col min="1" max="1" width="33.42578125" customWidth="1"/>
    <col min="3" max="3" width="17.7109375" customWidth="1"/>
    <col min="4" max="4" width="19.85546875" customWidth="1"/>
    <col min="5" max="5" width="21.7109375" customWidth="1"/>
    <col min="6" max="6" width="20.28515625" customWidth="1"/>
    <col min="7" max="7" width="17.42578125" customWidth="1"/>
    <col min="8" max="8" width="18" customWidth="1"/>
    <col min="9" max="9" width="18.42578125" customWidth="1"/>
    <col min="10" max="10" width="19" customWidth="1"/>
    <col min="11" max="11" width="91" customWidth="1"/>
  </cols>
  <sheetData>
    <row r="1" spans="1:126">
      <c r="A1" s="541" t="s">
        <v>14</v>
      </c>
      <c r="B1" s="2"/>
      <c r="C1" s="1007"/>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24"/>
      <c r="BB1" s="224"/>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3"/>
      <c r="DN1" s="3"/>
      <c r="DO1" s="3"/>
      <c r="DP1" s="3"/>
      <c r="DQ1" s="3"/>
      <c r="DR1" s="3"/>
      <c r="DS1" s="3"/>
      <c r="DT1" s="3"/>
      <c r="DU1" s="3"/>
      <c r="DV1" s="3"/>
    </row>
    <row r="2" spans="1:126">
      <c r="A2" s="541" t="s">
        <v>15</v>
      </c>
      <c r="B2" s="2"/>
      <c r="C2" s="1007"/>
      <c r="D2" s="2"/>
      <c r="E2" s="2"/>
      <c r="F2" s="2"/>
      <c r="G2" s="2"/>
      <c r="H2" s="2"/>
      <c r="I2" s="2"/>
      <c r="J2" s="2"/>
      <c r="K2" s="2"/>
      <c r="L2" s="2"/>
      <c r="M2" s="2"/>
      <c r="N2" s="2"/>
      <c r="O2" s="3"/>
      <c r="P2" s="3"/>
      <c r="Q2" s="3"/>
      <c r="R2" s="3"/>
      <c r="S2" s="3"/>
      <c r="T2" s="3"/>
      <c r="U2" s="3"/>
      <c r="V2" s="3"/>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24"/>
      <c r="BB2" s="224"/>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3"/>
      <c r="DN2" s="3"/>
      <c r="DO2" s="3"/>
      <c r="DP2" s="3"/>
      <c r="DQ2" s="3"/>
      <c r="DR2" s="3"/>
      <c r="DS2" s="3"/>
      <c r="DT2" s="3"/>
      <c r="DU2" s="3"/>
      <c r="DV2" s="3"/>
    </row>
    <row r="3" spans="1:126">
      <c r="A3" s="541" t="s">
        <v>16</v>
      </c>
      <c r="B3" s="2"/>
      <c r="C3" s="1008"/>
      <c r="D3" s="2"/>
      <c r="E3" s="2"/>
      <c r="F3" s="2"/>
      <c r="G3" s="2"/>
      <c r="H3" s="2"/>
      <c r="I3" s="2"/>
      <c r="J3" s="2"/>
      <c r="K3" s="2"/>
      <c r="L3" s="2"/>
      <c r="M3" s="2"/>
      <c r="N3" s="2"/>
      <c r="O3" s="3"/>
      <c r="P3" s="3"/>
      <c r="Q3" s="3"/>
      <c r="R3" s="3"/>
      <c r="S3" s="3"/>
      <c r="T3" s="3"/>
      <c r="U3" s="3"/>
      <c r="V3" s="3"/>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24"/>
      <c r="BB3" s="224"/>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3"/>
      <c r="DN3" s="3"/>
      <c r="DO3" s="3"/>
      <c r="DP3" s="3"/>
      <c r="DQ3" s="3"/>
      <c r="DR3" s="3"/>
      <c r="DS3" s="3"/>
      <c r="DT3" s="3"/>
      <c r="DU3" s="3"/>
      <c r="DV3" s="3"/>
    </row>
    <row r="4" spans="1:126">
      <c r="A4" s="541" t="s">
        <v>17</v>
      </c>
      <c r="B4" s="2"/>
      <c r="C4" s="1007"/>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24"/>
      <c r="BB4" s="224"/>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3"/>
      <c r="DN4" s="3"/>
      <c r="DO4" s="3"/>
      <c r="DP4" s="3"/>
      <c r="DQ4" s="3"/>
      <c r="DR4" s="3"/>
      <c r="DS4" s="3"/>
      <c r="DT4" s="3"/>
      <c r="DU4" s="3"/>
      <c r="DV4" s="3"/>
    </row>
    <row r="5" spans="1:126">
      <c r="A5" s="541" t="s">
        <v>18</v>
      </c>
      <c r="B5" s="2"/>
      <c r="C5" s="1007"/>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24"/>
      <c r="BB5" s="224"/>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3"/>
      <c r="DN5" s="3"/>
      <c r="DO5" s="3"/>
      <c r="DP5" s="3"/>
      <c r="DQ5" s="3"/>
      <c r="DR5" s="3"/>
      <c r="DS5" s="3"/>
      <c r="DT5" s="3"/>
      <c r="DU5" s="3"/>
      <c r="DV5" s="3"/>
    </row>
    <row r="6" spans="1:126" s="3" customFormat="1" ht="15" customHeight="1">
      <c r="A6" s="541"/>
      <c r="B6" s="2"/>
      <c r="C6" s="2"/>
      <c r="D6" s="2"/>
      <c r="E6" s="2"/>
      <c r="F6" s="2"/>
      <c r="G6" s="2"/>
      <c r="H6" s="2"/>
      <c r="I6" s="2"/>
      <c r="J6" s="2"/>
      <c r="K6" s="2"/>
      <c r="L6" s="2"/>
      <c r="M6" s="2"/>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0"/>
      <c r="AM6" s="790"/>
      <c r="AN6" s="790"/>
      <c r="AO6" s="790"/>
      <c r="AP6" s="790"/>
      <c r="AQ6" s="790"/>
      <c r="AR6" s="790"/>
      <c r="AS6" s="790"/>
      <c r="AT6" s="790"/>
      <c r="AU6" s="790"/>
      <c r="AV6" s="790"/>
      <c r="AW6" s="790"/>
      <c r="AX6" s="790"/>
      <c r="AY6" s="790"/>
      <c r="CB6" s="4"/>
      <c r="CC6" s="4"/>
      <c r="CD6" s="4"/>
      <c r="CE6" s="4"/>
    </row>
    <row r="7" spans="1:126" s="1436" customFormat="1" ht="42" customHeight="1">
      <c r="A7" s="2432" t="s">
        <v>632</v>
      </c>
      <c r="B7" s="2432"/>
      <c r="C7" s="2432"/>
      <c r="D7" s="2432"/>
      <c r="E7" s="2432"/>
      <c r="F7" s="2432"/>
      <c r="G7" s="2432"/>
      <c r="H7" s="2432"/>
      <c r="I7" s="2432"/>
      <c r="J7" s="2432"/>
      <c r="K7" s="2432"/>
      <c r="L7" s="1434"/>
      <c r="M7" s="1434"/>
      <c r="N7" s="1434"/>
      <c r="O7" s="1434"/>
      <c r="P7" s="1434"/>
      <c r="Q7" s="1434"/>
      <c r="R7" s="1434"/>
      <c r="S7" s="1434"/>
      <c r="T7" s="1434"/>
      <c r="U7" s="1434"/>
      <c r="V7" s="1434"/>
      <c r="W7" s="1434"/>
      <c r="X7" s="1434"/>
      <c r="Y7" s="1434"/>
      <c r="Z7" s="1434"/>
      <c r="AA7" s="1434"/>
      <c r="AB7" s="1434"/>
      <c r="AC7" s="1434"/>
      <c r="AD7" s="1434"/>
      <c r="AE7" s="1434"/>
      <c r="AF7" s="1434"/>
      <c r="AG7" s="1434"/>
      <c r="AH7" s="1434"/>
      <c r="AI7" s="1434"/>
      <c r="AJ7" s="1434"/>
      <c r="AK7" s="1434"/>
      <c r="AL7" s="1434"/>
      <c r="AM7" s="1434"/>
      <c r="AN7" s="1434"/>
      <c r="AO7" s="1434"/>
      <c r="AP7" s="1434"/>
      <c r="AQ7" s="1434"/>
      <c r="AR7" s="1434"/>
      <c r="AS7" s="1434"/>
      <c r="AT7" s="1434"/>
      <c r="AU7" s="1434"/>
      <c r="AV7" s="1434"/>
      <c r="AW7" s="1434"/>
      <c r="AX7" s="1434"/>
      <c r="AY7" s="1435"/>
      <c r="CB7" s="1437"/>
      <c r="CC7" s="1437"/>
      <c r="CD7" s="1437"/>
      <c r="CE7" s="1437"/>
    </row>
    <row r="8" spans="1:126" s="1436" customFormat="1" ht="44.1" customHeight="1">
      <c r="A8" s="1438" t="s">
        <v>633</v>
      </c>
      <c r="B8" s="1438"/>
      <c r="C8" s="1438"/>
      <c r="D8" s="1438"/>
      <c r="E8" s="1439"/>
      <c r="F8" s="1439"/>
      <c r="G8" s="1440"/>
      <c r="H8" s="1440"/>
      <c r="I8" s="1440"/>
      <c r="J8" s="1440"/>
      <c r="K8" s="1441"/>
      <c r="L8" s="1441"/>
      <c r="M8" s="1441"/>
      <c r="CB8" s="1437"/>
      <c r="CC8" s="1437"/>
      <c r="CD8" s="1437"/>
      <c r="CE8" s="1437"/>
    </row>
    <row r="9" spans="1:126" s="1436" customFormat="1" ht="72.75" customHeight="1">
      <c r="A9" s="1508" t="s">
        <v>84</v>
      </c>
      <c r="B9" s="1769" t="s">
        <v>634</v>
      </c>
      <c r="C9" s="1769" t="s">
        <v>635</v>
      </c>
      <c r="D9" s="1442"/>
      <c r="BX9" s="1437"/>
      <c r="BY9" s="1437"/>
      <c r="BZ9" s="1437"/>
      <c r="CA9" s="1437"/>
    </row>
    <row r="10" spans="1:126" s="1445" customFormat="1" ht="15.75" customHeight="1">
      <c r="A10" s="1443" t="s">
        <v>636</v>
      </c>
      <c r="B10" s="1516"/>
      <c r="C10" s="1444"/>
      <c r="BX10" s="1446"/>
      <c r="BY10" s="1446"/>
      <c r="BZ10" s="1446"/>
      <c r="CA10" s="1446"/>
    </row>
    <row r="11" spans="1:126" s="1445" customFormat="1" ht="15.75" customHeight="1">
      <c r="A11" s="1447" t="s">
        <v>637</v>
      </c>
      <c r="B11" s="1444"/>
      <c r="C11" s="1444"/>
      <c r="BX11" s="1446"/>
      <c r="BY11" s="1446"/>
      <c r="BZ11" s="1446"/>
      <c r="CA11" s="1446"/>
    </row>
    <row r="12" spans="1:126" s="1436" customFormat="1" ht="15.75" customHeight="1">
      <c r="A12" s="1447" t="s">
        <v>32</v>
      </c>
      <c r="B12" s="1444"/>
      <c r="C12" s="1444"/>
      <c r="BX12" s="1437"/>
      <c r="BY12" s="1437"/>
      <c r="BZ12" s="1437"/>
      <c r="CA12" s="1437"/>
    </row>
    <row r="13" spans="1:126" s="1436" customFormat="1" ht="15.75" customHeight="1">
      <c r="A13" s="1447" t="s">
        <v>33</v>
      </c>
      <c r="B13" s="1444"/>
      <c r="C13" s="1444"/>
      <c r="BX13" s="1437"/>
      <c r="BY13" s="1437"/>
      <c r="BZ13" s="1437"/>
      <c r="CA13" s="1437"/>
    </row>
    <row r="14" spans="1:126" s="1436" customFormat="1" ht="15.75" customHeight="1">
      <c r="A14" s="1447" t="s">
        <v>34</v>
      </c>
      <c r="B14" s="1444"/>
      <c r="C14" s="1444"/>
      <c r="BX14" s="1437"/>
      <c r="BY14" s="1437"/>
      <c r="BZ14" s="1437"/>
      <c r="CA14" s="1437"/>
    </row>
    <row r="15" spans="1:126" s="1436" customFormat="1" ht="15.75" customHeight="1">
      <c r="A15" s="1447" t="s">
        <v>35</v>
      </c>
      <c r="B15" s="1444"/>
      <c r="C15" s="1444"/>
      <c r="BX15" s="1437"/>
      <c r="BY15" s="1437"/>
      <c r="BZ15" s="1437"/>
      <c r="CA15" s="1437"/>
    </row>
    <row r="16" spans="1:126" s="1436" customFormat="1" ht="15.75" customHeight="1">
      <c r="A16" s="1447" t="s">
        <v>36</v>
      </c>
      <c r="B16" s="1444"/>
      <c r="C16" s="1444"/>
      <c r="BX16" s="1437"/>
      <c r="BY16" s="1437"/>
      <c r="BZ16" s="1437"/>
      <c r="CA16" s="1437"/>
    </row>
    <row r="17" spans="1:83" s="1436" customFormat="1" ht="15.75" customHeight="1">
      <c r="A17" s="1447" t="s">
        <v>37</v>
      </c>
      <c r="B17" s="1444"/>
      <c r="C17" s="1444"/>
      <c r="BX17" s="1437"/>
      <c r="BY17" s="1437"/>
      <c r="BZ17" s="1437"/>
      <c r="CA17" s="1437"/>
    </row>
    <row r="18" spans="1:83" s="1436" customFormat="1" ht="15.75" customHeight="1">
      <c r="A18" s="1447" t="s">
        <v>38</v>
      </c>
      <c r="B18" s="1444"/>
      <c r="C18" s="1444"/>
      <c r="BX18" s="1437"/>
      <c r="BY18" s="1437"/>
      <c r="BZ18" s="1437"/>
      <c r="CA18" s="1437"/>
    </row>
    <row r="19" spans="1:83" s="1436" customFormat="1" ht="15.75" customHeight="1">
      <c r="A19" s="1447" t="s">
        <v>39</v>
      </c>
      <c r="B19" s="1444"/>
      <c r="C19" s="1444"/>
      <c r="BX19" s="1437"/>
      <c r="BY19" s="1437"/>
      <c r="BZ19" s="1437"/>
      <c r="CA19" s="1437"/>
    </row>
    <row r="20" spans="1:83" s="1436" customFormat="1" ht="15.75" customHeight="1">
      <c r="A20" s="1447" t="s">
        <v>282</v>
      </c>
      <c r="B20" s="1444"/>
      <c r="C20" s="1444"/>
      <c r="BX20" s="1437"/>
      <c r="BY20" s="1437"/>
      <c r="BZ20" s="1437"/>
      <c r="CA20" s="1437"/>
    </row>
    <row r="21" spans="1:83" s="1436" customFormat="1" ht="15.75" customHeight="1">
      <c r="A21" s="1447" t="s">
        <v>283</v>
      </c>
      <c r="B21" s="1444"/>
      <c r="C21" s="1444"/>
      <c r="BX21" s="1437"/>
      <c r="BY21" s="1437"/>
      <c r="BZ21" s="1437"/>
      <c r="CA21" s="1437"/>
    </row>
    <row r="22" spans="1:83" s="1436" customFormat="1" ht="15.75" customHeight="1">
      <c r="A22" s="1447" t="s">
        <v>638</v>
      </c>
      <c r="B22" s="1444"/>
      <c r="C22" s="1444"/>
      <c r="BX22" s="1437"/>
      <c r="BY22" s="1437"/>
      <c r="BZ22" s="1437"/>
      <c r="CA22" s="1437"/>
    </row>
    <row r="23" spans="1:83" s="1436" customFormat="1" ht="15.75" customHeight="1">
      <c r="A23" s="1448" t="s">
        <v>23</v>
      </c>
      <c r="B23" s="1449">
        <f>SUM(B10:B22)</f>
        <v>0</v>
      </c>
      <c r="C23" s="1449">
        <f>SUM(C10:C22)</f>
        <v>0</v>
      </c>
      <c r="D23" s="1450"/>
      <c r="E23" s="1450"/>
      <c r="BB23" s="8"/>
      <c r="BE23" s="216"/>
      <c r="BX23" s="1437"/>
      <c r="BY23" s="1437"/>
      <c r="BZ23" s="1437"/>
      <c r="CA23" s="1437"/>
    </row>
    <row r="24" spans="1:83" s="1436" customFormat="1" ht="15.75" customHeight="1">
      <c r="A24" s="2433" t="s">
        <v>639</v>
      </c>
      <c r="B24" s="2433"/>
      <c r="C24" s="2433"/>
      <c r="D24" s="1451"/>
      <c r="E24" s="1451"/>
      <c r="F24" s="1451"/>
      <c r="G24" s="1451"/>
      <c r="H24" s="1450"/>
      <c r="I24" s="1450"/>
      <c r="CB24" s="1437"/>
      <c r="CC24" s="1437"/>
      <c r="CD24" s="1437"/>
      <c r="CE24" s="1437"/>
    </row>
    <row r="25" spans="1:83" s="1436" customFormat="1" ht="43.5" customHeight="1">
      <c r="A25" s="2434" t="s">
        <v>640</v>
      </c>
      <c r="B25" s="2434"/>
      <c r="C25" s="2434"/>
      <c r="D25" s="2434"/>
      <c r="E25" s="2434"/>
      <c r="F25" s="2434"/>
      <c r="G25" s="2434"/>
      <c r="H25" s="2434"/>
      <c r="I25" s="2434"/>
      <c r="J25" s="2434"/>
      <c r="K25" s="2434"/>
      <c r="L25" s="1452"/>
      <c r="M25" s="1452"/>
      <c r="N25" s="1452"/>
      <c r="O25" s="1452"/>
      <c r="P25" s="1452"/>
      <c r="Q25" s="1452"/>
      <c r="R25" s="1452"/>
      <c r="S25" s="1452"/>
      <c r="T25" s="1452"/>
      <c r="U25" s="1452"/>
      <c r="V25" s="1452"/>
      <c r="W25" s="1452"/>
      <c r="X25" s="1452"/>
      <c r="Y25" s="1452"/>
      <c r="Z25" s="1452"/>
      <c r="AA25" s="1452"/>
      <c r="AB25" s="1452"/>
      <c r="AC25" s="1452"/>
      <c r="AD25" s="1452"/>
      <c r="AE25" s="1452"/>
      <c r="AF25" s="1452"/>
      <c r="AG25" s="1452"/>
      <c r="AH25" s="1452"/>
      <c r="AI25" s="1452"/>
      <c r="AJ25" s="1452"/>
      <c r="AK25" s="1452"/>
      <c r="AL25" s="1452"/>
      <c r="AM25" s="1452"/>
      <c r="AN25" s="1452"/>
      <c r="AO25" s="1452"/>
      <c r="AP25" s="1452"/>
      <c r="AQ25" s="1452"/>
      <c r="AR25" s="1452"/>
      <c r="AS25" s="1452"/>
      <c r="AT25" s="1452"/>
      <c r="AU25" s="1452"/>
      <c r="AV25" s="1452"/>
      <c r="AW25" s="1452"/>
      <c r="AX25" s="1452"/>
      <c r="AY25" s="1452"/>
      <c r="CB25" s="1437"/>
      <c r="CC25" s="1437"/>
      <c r="CD25" s="1437"/>
      <c r="CE25" s="1437"/>
    </row>
    <row r="26" spans="1:83" s="1436" customFormat="1" ht="15" customHeight="1">
      <c r="A26" s="2435" t="s">
        <v>641</v>
      </c>
      <c r="B26" s="2436" t="s">
        <v>642</v>
      </c>
      <c r="C26" s="2436"/>
      <c r="D26" s="2436"/>
      <c r="E26" s="2436"/>
      <c r="F26" s="2436"/>
      <c r="G26" s="2436"/>
      <c r="H26" s="2436"/>
      <c r="I26" s="2436"/>
      <c r="J26" s="2436"/>
      <c r="K26" s="2436"/>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1435"/>
      <c r="BA26" s="1435"/>
      <c r="BB26" s="1435"/>
      <c r="BC26" s="1435"/>
      <c r="BD26" s="1435"/>
      <c r="BE26" s="1435"/>
      <c r="BF26" s="1435"/>
      <c r="BG26" s="1435"/>
      <c r="CB26" s="1437"/>
      <c r="CC26" s="1437"/>
      <c r="CD26" s="1437"/>
      <c r="CE26" s="1437"/>
    </row>
    <row r="27" spans="1:83" s="1436" customFormat="1" ht="30" customHeight="1">
      <c r="A27" s="2384"/>
      <c r="B27" s="2437" t="s">
        <v>23</v>
      </c>
      <c r="C27" s="2439" t="s">
        <v>643</v>
      </c>
      <c r="D27" s="2435" t="s">
        <v>644</v>
      </c>
      <c r="E27" s="2435"/>
      <c r="F27" s="2436" t="s">
        <v>645</v>
      </c>
      <c r="G27" s="2436"/>
      <c r="H27" s="2436"/>
      <c r="I27" s="2436"/>
      <c r="J27" s="2436"/>
      <c r="K27" s="2436"/>
      <c r="L27" s="2441" t="s">
        <v>646</v>
      </c>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1435"/>
      <c r="BA27" s="1435"/>
      <c r="BB27" s="1435"/>
      <c r="BC27" s="1435"/>
      <c r="BD27" s="1435"/>
      <c r="BE27" s="1435"/>
      <c r="BF27" s="1435"/>
      <c r="BG27" s="1435"/>
      <c r="CB27" s="1437"/>
      <c r="CC27" s="1437"/>
      <c r="CD27" s="1437"/>
      <c r="CE27" s="1437"/>
    </row>
    <row r="28" spans="1:83" s="1436" customFormat="1" ht="39.75" customHeight="1">
      <c r="A28" s="2384"/>
      <c r="B28" s="2438"/>
      <c r="C28" s="2440"/>
      <c r="D28" s="1453" t="s">
        <v>647</v>
      </c>
      <c r="E28" s="1454" t="s">
        <v>648</v>
      </c>
      <c r="F28" s="1455" t="s">
        <v>649</v>
      </c>
      <c r="G28" s="1456" t="s">
        <v>650</v>
      </c>
      <c r="H28" s="1457" t="s">
        <v>651</v>
      </c>
      <c r="I28" s="1456" t="s">
        <v>652</v>
      </c>
      <c r="J28" s="1457" t="s">
        <v>653</v>
      </c>
      <c r="K28" s="1456" t="s">
        <v>654</v>
      </c>
      <c r="L28" s="2442"/>
      <c r="CB28" s="1437"/>
      <c r="CC28" s="1437"/>
      <c r="CD28" s="1437"/>
      <c r="CE28" s="1437"/>
    </row>
    <row r="29" spans="1:83" s="1436" customFormat="1" ht="15.75" customHeight="1">
      <c r="A29" s="1458" t="s">
        <v>636</v>
      </c>
      <c r="B29" s="1459">
        <f>SUM(C29:K29)</f>
        <v>0</v>
      </c>
      <c r="C29" s="1460"/>
      <c r="D29" s="1461"/>
      <c r="E29" s="1462"/>
      <c r="F29" s="1461"/>
      <c r="G29" s="1463"/>
      <c r="H29" s="1461"/>
      <c r="I29" s="1463"/>
      <c r="J29" s="1461"/>
      <c r="K29" s="1462"/>
      <c r="L29" s="1464"/>
      <c r="BB29" s="8"/>
      <c r="BC29" s="8"/>
      <c r="BD29" s="8"/>
      <c r="BE29" s="216"/>
      <c r="BF29" s="216"/>
      <c r="CB29" s="1437"/>
      <c r="CC29" s="1437"/>
      <c r="CD29" s="1437"/>
      <c r="CE29" s="1437"/>
    </row>
    <row r="30" spans="1:83" s="1436" customFormat="1" ht="15.75" customHeight="1">
      <c r="A30" s="1447" t="s">
        <v>637</v>
      </c>
      <c r="B30" s="1459">
        <f t="shared" ref="B30:B41" si="0">SUM(C30:K30)</f>
        <v>0</v>
      </c>
      <c r="C30" s="1460"/>
      <c r="D30" s="1465"/>
      <c r="E30" s="1466"/>
      <c r="F30" s="1465"/>
      <c r="G30" s="1467"/>
      <c r="H30" s="1465"/>
      <c r="I30" s="1467"/>
      <c r="J30" s="1465"/>
      <c r="K30" s="1466"/>
      <c r="L30" s="1444"/>
      <c r="BB30" s="8"/>
      <c r="BC30" s="8"/>
      <c r="BD30" s="8"/>
      <c r="BE30" s="216"/>
      <c r="BF30" s="216"/>
      <c r="CB30" s="1437"/>
      <c r="CC30" s="1437"/>
      <c r="CD30" s="1437"/>
      <c r="CE30" s="1437"/>
    </row>
    <row r="31" spans="1:83" s="1436" customFormat="1" ht="15.75" customHeight="1">
      <c r="A31" s="1447" t="s">
        <v>32</v>
      </c>
      <c r="B31" s="1459">
        <f t="shared" si="0"/>
        <v>0</v>
      </c>
      <c r="C31" s="1460"/>
      <c r="D31" s="1465"/>
      <c r="E31" s="1466"/>
      <c r="F31" s="1465"/>
      <c r="G31" s="1467"/>
      <c r="H31" s="1465"/>
      <c r="I31" s="1467"/>
      <c r="J31" s="1465"/>
      <c r="K31" s="1466"/>
      <c r="L31" s="1444"/>
      <c r="BB31" s="8"/>
      <c r="BC31" s="8"/>
      <c r="BD31" s="8"/>
      <c r="BE31" s="216"/>
      <c r="BF31" s="216"/>
      <c r="CB31" s="1437"/>
      <c r="CC31" s="1437"/>
      <c r="CD31" s="1437"/>
      <c r="CE31" s="1437"/>
    </row>
    <row r="32" spans="1:83" s="1436" customFormat="1" ht="15.75" customHeight="1">
      <c r="A32" s="1447" t="s">
        <v>33</v>
      </c>
      <c r="B32" s="1459">
        <f t="shared" si="0"/>
        <v>0</v>
      </c>
      <c r="C32" s="1460"/>
      <c r="D32" s="1465"/>
      <c r="E32" s="1466"/>
      <c r="F32" s="1465"/>
      <c r="G32" s="1467"/>
      <c r="H32" s="1465"/>
      <c r="I32" s="1467"/>
      <c r="J32" s="1465"/>
      <c r="K32" s="1466"/>
      <c r="L32" s="1444"/>
      <c r="BB32" s="8"/>
      <c r="BC32" s="8"/>
      <c r="BD32" s="8"/>
      <c r="BE32" s="216"/>
      <c r="BF32" s="216"/>
      <c r="CB32" s="1437"/>
      <c r="CC32" s="1437"/>
      <c r="CD32" s="1437"/>
      <c r="CE32" s="1437"/>
    </row>
    <row r="33" spans="1:83" s="1436" customFormat="1" ht="15.75" customHeight="1">
      <c r="A33" s="1447" t="s">
        <v>34</v>
      </c>
      <c r="B33" s="1459">
        <f t="shared" si="0"/>
        <v>0</v>
      </c>
      <c r="C33" s="1460"/>
      <c r="D33" s="1465"/>
      <c r="E33" s="1466"/>
      <c r="F33" s="1465"/>
      <c r="G33" s="1467"/>
      <c r="H33" s="1465"/>
      <c r="I33" s="1467"/>
      <c r="J33" s="1465"/>
      <c r="K33" s="1466"/>
      <c r="L33" s="1444"/>
      <c r="BB33" s="8"/>
      <c r="BC33" s="8"/>
      <c r="BD33" s="8"/>
      <c r="BE33" s="216"/>
      <c r="BF33" s="216"/>
      <c r="CB33" s="1437"/>
      <c r="CC33" s="1437"/>
      <c r="CD33" s="1437"/>
      <c r="CE33" s="1437"/>
    </row>
    <row r="34" spans="1:83" s="1436" customFormat="1" ht="15.75" customHeight="1">
      <c r="A34" s="1447" t="s">
        <v>35</v>
      </c>
      <c r="B34" s="1459">
        <f t="shared" si="0"/>
        <v>0</v>
      </c>
      <c r="C34" s="1460"/>
      <c r="D34" s="1465"/>
      <c r="E34" s="1466"/>
      <c r="F34" s="1465"/>
      <c r="G34" s="1467"/>
      <c r="H34" s="1465"/>
      <c r="I34" s="1467"/>
      <c r="J34" s="1465"/>
      <c r="K34" s="1466"/>
      <c r="L34" s="1444"/>
      <c r="BB34" s="8"/>
      <c r="BC34" s="8"/>
      <c r="BD34" s="8"/>
      <c r="BE34" s="216"/>
      <c r="BF34" s="216"/>
      <c r="CB34" s="1437"/>
      <c r="CC34" s="1437"/>
      <c r="CD34" s="1437"/>
      <c r="CE34" s="1437"/>
    </row>
    <row r="35" spans="1:83" s="1436" customFormat="1" ht="15.75" customHeight="1">
      <c r="A35" s="1447" t="s">
        <v>36</v>
      </c>
      <c r="B35" s="1459">
        <f t="shared" si="0"/>
        <v>0</v>
      </c>
      <c r="C35" s="1460"/>
      <c r="D35" s="1465"/>
      <c r="E35" s="1466"/>
      <c r="F35" s="1465"/>
      <c r="G35" s="1467"/>
      <c r="H35" s="1465"/>
      <c r="I35" s="1467"/>
      <c r="J35" s="1465"/>
      <c r="K35" s="1466"/>
      <c r="L35" s="1444"/>
      <c r="BB35" s="8"/>
      <c r="BC35" s="8"/>
      <c r="BD35" s="8"/>
      <c r="BE35" s="216"/>
      <c r="BF35" s="216"/>
      <c r="CB35" s="1437"/>
      <c r="CC35" s="1437"/>
      <c r="CD35" s="1437"/>
      <c r="CE35" s="1437"/>
    </row>
    <row r="36" spans="1:83" s="1436" customFormat="1" ht="15.75" customHeight="1">
      <c r="A36" s="1447" t="s">
        <v>37</v>
      </c>
      <c r="B36" s="1459">
        <f t="shared" si="0"/>
        <v>0</v>
      </c>
      <c r="C36" s="1460"/>
      <c r="D36" s="1465"/>
      <c r="E36" s="1466"/>
      <c r="F36" s="1465"/>
      <c r="G36" s="1467"/>
      <c r="H36" s="1465"/>
      <c r="I36" s="1467"/>
      <c r="J36" s="1465"/>
      <c r="K36" s="1466"/>
      <c r="L36" s="1444"/>
      <c r="BB36" s="8"/>
      <c r="BC36" s="8"/>
      <c r="BD36" s="8"/>
      <c r="BE36" s="216"/>
      <c r="BF36" s="216"/>
      <c r="CB36" s="1437"/>
      <c r="CC36" s="1437"/>
      <c r="CD36" s="1437"/>
      <c r="CE36" s="1437"/>
    </row>
    <row r="37" spans="1:83" s="1436" customFormat="1" ht="15.75" customHeight="1">
      <c r="A37" s="1447" t="s">
        <v>38</v>
      </c>
      <c r="B37" s="1459">
        <f t="shared" si="0"/>
        <v>0</v>
      </c>
      <c r="C37" s="1460"/>
      <c r="D37" s="1465"/>
      <c r="E37" s="1466"/>
      <c r="F37" s="1465"/>
      <c r="G37" s="1467"/>
      <c r="H37" s="1465"/>
      <c r="I37" s="1467"/>
      <c r="J37" s="1465"/>
      <c r="K37" s="1466"/>
      <c r="L37" s="1444"/>
      <c r="BB37" s="8"/>
      <c r="BC37" s="8"/>
      <c r="BD37" s="8"/>
      <c r="BE37" s="216"/>
      <c r="BF37" s="216"/>
      <c r="CB37" s="1437"/>
      <c r="CC37" s="1437"/>
      <c r="CD37" s="1437"/>
      <c r="CE37" s="1437"/>
    </row>
    <row r="38" spans="1:83" s="1436" customFormat="1" ht="15.75" customHeight="1">
      <c r="A38" s="1447" t="s">
        <v>39</v>
      </c>
      <c r="B38" s="1459">
        <f t="shared" si="0"/>
        <v>0</v>
      </c>
      <c r="C38" s="1460"/>
      <c r="D38" s="1465"/>
      <c r="E38" s="1466"/>
      <c r="F38" s="1465"/>
      <c r="G38" s="1467"/>
      <c r="H38" s="1465"/>
      <c r="I38" s="1467"/>
      <c r="J38" s="1465"/>
      <c r="K38" s="1466"/>
      <c r="L38" s="1444"/>
      <c r="BB38" s="8"/>
      <c r="BE38" s="216"/>
      <c r="BF38" s="216"/>
      <c r="CB38" s="1437"/>
      <c r="CC38" s="1437"/>
      <c r="CD38" s="1437"/>
      <c r="CE38" s="1437"/>
    </row>
    <row r="39" spans="1:83" s="1436" customFormat="1" ht="15.75" customHeight="1">
      <c r="A39" s="1447" t="s">
        <v>282</v>
      </c>
      <c r="B39" s="1459">
        <f t="shared" si="0"/>
        <v>0</v>
      </c>
      <c r="C39" s="1460"/>
      <c r="D39" s="1465"/>
      <c r="E39" s="1466"/>
      <c r="F39" s="1465"/>
      <c r="G39" s="1467"/>
      <c r="H39" s="1465"/>
      <c r="I39" s="1467"/>
      <c r="J39" s="1465"/>
      <c r="K39" s="1466"/>
      <c r="L39" s="1444"/>
      <c r="BB39" s="8"/>
      <c r="BE39" s="216"/>
      <c r="CB39" s="1437"/>
      <c r="CC39" s="1437"/>
      <c r="CD39" s="1437"/>
      <c r="CE39" s="1437"/>
    </row>
    <row r="40" spans="1:83" s="1436" customFormat="1" ht="15.75" customHeight="1">
      <c r="A40" s="1447" t="s">
        <v>283</v>
      </c>
      <c r="B40" s="1459">
        <f t="shared" si="0"/>
        <v>0</v>
      </c>
      <c r="C40" s="1460"/>
      <c r="D40" s="1465"/>
      <c r="E40" s="1466"/>
      <c r="F40" s="1465"/>
      <c r="G40" s="1467"/>
      <c r="H40" s="1465"/>
      <c r="I40" s="1467"/>
      <c r="J40" s="1465"/>
      <c r="K40" s="1466"/>
      <c r="L40" s="1444"/>
      <c r="BB40" s="8"/>
      <c r="BE40" s="216"/>
      <c r="CB40" s="1437"/>
      <c r="CC40" s="1437"/>
      <c r="CD40" s="1437"/>
      <c r="CE40" s="1437"/>
    </row>
    <row r="41" spans="1:83" s="1436" customFormat="1" ht="15.75" customHeight="1">
      <c r="A41" s="1447" t="s">
        <v>638</v>
      </c>
      <c r="B41" s="1459">
        <f t="shared" si="0"/>
        <v>0</v>
      </c>
      <c r="C41" s="1460"/>
      <c r="D41" s="1465"/>
      <c r="E41" s="1466"/>
      <c r="F41" s="1465"/>
      <c r="G41" s="1467"/>
      <c r="H41" s="1465"/>
      <c r="I41" s="1467"/>
      <c r="J41" s="1465"/>
      <c r="K41" s="1466"/>
      <c r="L41" s="1468"/>
      <c r="BB41" s="8"/>
      <c r="BE41" s="216"/>
      <c r="CB41" s="1437"/>
      <c r="CC41" s="1437"/>
      <c r="CD41" s="1437"/>
      <c r="CE41" s="1437"/>
    </row>
    <row r="42" spans="1:83" s="1436" customFormat="1" ht="15.75" customHeight="1">
      <c r="A42" s="1469" t="s">
        <v>23</v>
      </c>
      <c r="B42" s="1469">
        <f>SUM(C42:K42)</f>
        <v>0</v>
      </c>
      <c r="C42" s="1469">
        <f>SUM(C29:C41)</f>
        <v>0</v>
      </c>
      <c r="D42" s="1469">
        <f t="shared" ref="D42:K42" si="1">SUM(D29:D41)</f>
        <v>0</v>
      </c>
      <c r="E42" s="1469">
        <f t="shared" si="1"/>
        <v>0</v>
      </c>
      <c r="F42" s="1469">
        <f t="shared" si="1"/>
        <v>0</v>
      </c>
      <c r="G42" s="1469">
        <f t="shared" si="1"/>
        <v>0</v>
      </c>
      <c r="H42" s="1469">
        <f t="shared" si="1"/>
        <v>0</v>
      </c>
      <c r="I42" s="1469">
        <f t="shared" si="1"/>
        <v>0</v>
      </c>
      <c r="J42" s="1469">
        <f t="shared" si="1"/>
        <v>0</v>
      </c>
      <c r="K42" s="1469">
        <f t="shared" si="1"/>
        <v>0</v>
      </c>
      <c r="L42" s="1470">
        <f>SUM(L29:L41)</f>
        <v>0</v>
      </c>
      <c r="BB42" s="8"/>
      <c r="BE42" s="216"/>
      <c r="CB42" s="1437"/>
      <c r="CC42" s="1437"/>
      <c r="CD42" s="1437"/>
      <c r="CE42" s="1437"/>
    </row>
    <row r="43" spans="1:83" s="1436" customFormat="1" ht="15.75" customHeight="1">
      <c r="A43" s="2433" t="s">
        <v>639</v>
      </c>
      <c r="B43" s="2433"/>
      <c r="C43" s="2433"/>
      <c r="D43" s="1471"/>
      <c r="E43" s="1471"/>
      <c r="F43" s="1471"/>
      <c r="G43" s="1471"/>
      <c r="H43" s="1471"/>
      <c r="I43" s="1471"/>
      <c r="J43" s="1471"/>
      <c r="K43" s="1471"/>
      <c r="L43" s="2"/>
      <c r="AZ43" s="8"/>
      <c r="CB43" s="1437"/>
      <c r="CC43" s="1437"/>
      <c r="CD43" s="1437"/>
      <c r="CE43" s="1437"/>
    </row>
    <row r="44" spans="1:83" s="1436" customFormat="1" ht="43.5" customHeight="1">
      <c r="A44" s="2443" t="s">
        <v>655</v>
      </c>
      <c r="B44" s="2443"/>
      <c r="C44" s="2443"/>
      <c r="D44" s="2443"/>
      <c r="E44" s="2443"/>
      <c r="F44" s="2443"/>
      <c r="G44" s="2443"/>
      <c r="H44" s="2443"/>
      <c r="I44" s="2443"/>
      <c r="J44" s="2443"/>
      <c r="K44" s="2443"/>
      <c r="CB44" s="1437"/>
      <c r="CC44" s="1437"/>
      <c r="CD44" s="1437"/>
      <c r="CE44" s="1437"/>
    </row>
    <row r="45" spans="1:83" s="1436" customFormat="1" ht="41.25" customHeight="1">
      <c r="A45" s="2435" t="s">
        <v>641</v>
      </c>
      <c r="B45" s="2436" t="s">
        <v>642</v>
      </c>
      <c r="C45" s="2436"/>
      <c r="D45" s="2436"/>
      <c r="E45" s="2436"/>
      <c r="F45" s="2436"/>
      <c r="G45" s="2436"/>
      <c r="H45" s="2436"/>
      <c r="I45" s="2436"/>
      <c r="J45" s="2436"/>
      <c r="K45" s="2436"/>
      <c r="N45" s="1435"/>
      <c r="O45" s="1435"/>
      <c r="P45" s="1435"/>
      <c r="Q45" s="1435"/>
      <c r="R45" s="1435"/>
      <c r="S45" s="1435"/>
      <c r="T45" s="1435"/>
      <c r="U45" s="1435"/>
      <c r="V45" s="1435"/>
      <c r="W45" s="1435"/>
      <c r="X45" s="1435"/>
      <c r="Y45" s="1435"/>
      <c r="Z45" s="1435"/>
      <c r="AA45" s="1435"/>
      <c r="AB45" s="1435"/>
      <c r="AC45" s="1435"/>
      <c r="AD45" s="1435"/>
      <c r="AE45" s="1435"/>
      <c r="AF45" s="1435"/>
      <c r="AG45" s="1435"/>
      <c r="AH45" s="1435"/>
      <c r="AI45" s="1435"/>
      <c r="AJ45" s="1435"/>
      <c r="AK45" s="1435"/>
      <c r="AL45" s="1435"/>
      <c r="AM45" s="1435"/>
      <c r="AN45" s="1435"/>
      <c r="AO45" s="1435"/>
      <c r="AP45" s="1435"/>
      <c r="AQ45" s="1435"/>
      <c r="AR45" s="1435"/>
      <c r="AS45" s="1435"/>
      <c r="AT45" s="1435"/>
      <c r="AU45" s="1435"/>
      <c r="AV45" s="1435"/>
      <c r="AW45" s="1435"/>
      <c r="AX45" s="1435"/>
      <c r="AY45" s="1435"/>
      <c r="BV45" s="1437"/>
      <c r="BW45" s="1437"/>
      <c r="BX45" s="1437"/>
      <c r="BY45" s="1437"/>
    </row>
    <row r="46" spans="1:83" s="1436" customFormat="1" ht="30" customHeight="1">
      <c r="A46" s="2384"/>
      <c r="B46" s="2437" t="s">
        <v>23</v>
      </c>
      <c r="C46" s="2439" t="s">
        <v>643</v>
      </c>
      <c r="D46" s="2435" t="s">
        <v>644</v>
      </c>
      <c r="E46" s="2435"/>
      <c r="F46" s="2436" t="s">
        <v>645</v>
      </c>
      <c r="G46" s="2436"/>
      <c r="H46" s="2436"/>
      <c r="I46" s="2436"/>
      <c r="J46" s="2436"/>
      <c r="K46" s="2436"/>
      <c r="L46" s="2444" t="s">
        <v>646</v>
      </c>
      <c r="N46" s="1435"/>
      <c r="O46" s="1435"/>
      <c r="P46" s="1435"/>
      <c r="Q46" s="1435"/>
      <c r="R46" s="1435"/>
      <c r="S46" s="1435"/>
      <c r="T46" s="1435"/>
      <c r="U46" s="1435"/>
      <c r="V46" s="1435"/>
      <c r="W46" s="1435"/>
      <c r="X46" s="1435"/>
      <c r="Y46" s="1435"/>
      <c r="Z46" s="1435"/>
      <c r="AA46" s="1435"/>
      <c r="AB46" s="1435"/>
      <c r="AC46" s="1435"/>
      <c r="AD46" s="1435"/>
      <c r="AE46" s="1435"/>
      <c r="AF46" s="1435"/>
      <c r="AG46" s="1435"/>
      <c r="AH46" s="1435"/>
      <c r="AI46" s="1435"/>
      <c r="AJ46" s="1435"/>
      <c r="AK46" s="1435"/>
      <c r="AL46" s="1435"/>
      <c r="AM46" s="1435"/>
      <c r="AN46" s="1435"/>
      <c r="AO46" s="1435"/>
      <c r="AP46" s="1435"/>
      <c r="AQ46" s="1435"/>
      <c r="AR46" s="1435"/>
      <c r="AS46" s="1435"/>
      <c r="AT46" s="1435"/>
      <c r="AU46" s="1435"/>
      <c r="AV46" s="1435"/>
      <c r="AW46" s="1435"/>
      <c r="AX46" s="1435"/>
      <c r="AY46" s="1435"/>
      <c r="BB46" s="8"/>
      <c r="BE46" s="216"/>
      <c r="BV46" s="1437"/>
      <c r="BW46" s="1437"/>
      <c r="BX46" s="1437"/>
      <c r="BY46" s="1437"/>
    </row>
    <row r="47" spans="1:83" s="1435" customFormat="1" ht="36" customHeight="1">
      <c r="A47" s="2384"/>
      <c r="B47" s="2438"/>
      <c r="C47" s="2440"/>
      <c r="D47" s="1453" t="s">
        <v>647</v>
      </c>
      <c r="E47" s="1454" t="s">
        <v>648</v>
      </c>
      <c r="F47" s="1455" t="s">
        <v>649</v>
      </c>
      <c r="G47" s="1456" t="s">
        <v>650</v>
      </c>
      <c r="H47" s="1457" t="s">
        <v>651</v>
      </c>
      <c r="I47" s="1456" t="s">
        <v>652</v>
      </c>
      <c r="J47" s="1457" t="s">
        <v>653</v>
      </c>
      <c r="K47" s="1456" t="s">
        <v>654</v>
      </c>
      <c r="L47" s="2445"/>
      <c r="M47" s="1436"/>
      <c r="N47" s="1436"/>
      <c r="O47" s="1436"/>
      <c r="P47" s="1436"/>
      <c r="Q47" s="1436"/>
      <c r="R47" s="1436"/>
      <c r="S47" s="1436"/>
      <c r="T47" s="1436"/>
      <c r="U47" s="1436"/>
      <c r="V47" s="1436"/>
      <c r="W47" s="1436"/>
      <c r="X47" s="1436"/>
      <c r="Y47" s="1436"/>
      <c r="Z47" s="1436"/>
      <c r="AA47" s="1436"/>
      <c r="AB47" s="1436"/>
      <c r="AC47" s="1436"/>
      <c r="AD47" s="1436"/>
      <c r="AE47" s="1436"/>
      <c r="AF47" s="1436"/>
      <c r="AG47" s="1436"/>
      <c r="AH47" s="1436"/>
      <c r="AI47" s="1436"/>
      <c r="AJ47" s="1436"/>
      <c r="AK47" s="1436"/>
      <c r="AL47" s="1436"/>
      <c r="AM47" s="1436"/>
      <c r="AN47" s="1436"/>
      <c r="AO47" s="1436"/>
      <c r="AP47" s="1436"/>
      <c r="AQ47" s="1436"/>
      <c r="AR47" s="1436"/>
      <c r="AS47" s="1436"/>
      <c r="AT47" s="1436"/>
      <c r="AU47" s="1436"/>
      <c r="AV47" s="1436"/>
      <c r="AW47" s="1436"/>
      <c r="AX47" s="1436"/>
      <c r="AY47" s="1436"/>
      <c r="BV47" s="1472"/>
      <c r="BW47" s="1472"/>
      <c r="BX47" s="1472"/>
      <c r="BY47" s="1472"/>
    </row>
    <row r="48" spans="1:83" s="1435" customFormat="1" ht="15.75" customHeight="1">
      <c r="A48" s="1458" t="s">
        <v>636</v>
      </c>
      <c r="B48" s="1459">
        <f t="shared" ref="B48:B61" si="2">SUM(C48:K48)</f>
        <v>0</v>
      </c>
      <c r="C48" s="1460"/>
      <c r="D48" s="1461"/>
      <c r="E48" s="1462"/>
      <c r="F48" s="1461"/>
      <c r="G48" s="1463"/>
      <c r="H48" s="1461"/>
      <c r="I48" s="1463"/>
      <c r="J48" s="1461"/>
      <c r="K48" s="1462"/>
      <c r="L48" s="1473"/>
      <c r="M48" s="1436"/>
      <c r="N48" s="1436"/>
      <c r="O48" s="1436"/>
      <c r="P48" s="1436"/>
      <c r="Q48" s="1436"/>
      <c r="R48" s="1436"/>
      <c r="S48" s="1436"/>
      <c r="T48" s="1436"/>
      <c r="U48" s="1436"/>
      <c r="V48" s="1436"/>
      <c r="W48" s="1436"/>
      <c r="X48" s="1436"/>
      <c r="Y48" s="1436"/>
      <c r="Z48" s="1436"/>
      <c r="AA48" s="1436"/>
      <c r="AB48" s="1436"/>
      <c r="AC48" s="1436"/>
      <c r="AD48" s="1436"/>
      <c r="AE48" s="1436"/>
      <c r="AF48" s="1436"/>
      <c r="AG48" s="1436"/>
      <c r="AH48" s="1436"/>
      <c r="AI48" s="1436"/>
      <c r="AJ48" s="1436"/>
      <c r="AK48" s="1436"/>
      <c r="AL48" s="1436"/>
      <c r="AM48" s="1436"/>
      <c r="AN48" s="1436"/>
      <c r="AO48" s="1436"/>
      <c r="AP48" s="1436"/>
      <c r="AQ48" s="1436"/>
      <c r="AR48" s="1436"/>
      <c r="AS48" s="1436"/>
      <c r="AT48" s="1436"/>
      <c r="AU48" s="1436"/>
      <c r="AV48" s="1436"/>
      <c r="AW48" s="1436"/>
      <c r="AX48" s="1436"/>
      <c r="AY48" s="1436"/>
      <c r="BB48" s="8"/>
      <c r="BC48" s="8"/>
      <c r="BD48" s="8"/>
      <c r="BE48" s="216"/>
      <c r="BF48" s="216"/>
      <c r="BV48" s="1472"/>
      <c r="BW48" s="1472"/>
      <c r="BX48" s="1472"/>
      <c r="BY48" s="1472"/>
    </row>
    <row r="49" spans="1:83" s="1435" customFormat="1" ht="15.75" customHeight="1">
      <c r="A49" s="1447" t="s">
        <v>637</v>
      </c>
      <c r="B49" s="1447">
        <f t="shared" si="2"/>
        <v>0</v>
      </c>
      <c r="C49" s="1460"/>
      <c r="D49" s="1465"/>
      <c r="E49" s="1466"/>
      <c r="F49" s="1465"/>
      <c r="G49" s="1467"/>
      <c r="H49" s="1465"/>
      <c r="I49" s="1467"/>
      <c r="J49" s="1465"/>
      <c r="K49" s="1466"/>
      <c r="L49" s="1444"/>
      <c r="M49" s="1436"/>
      <c r="N49" s="1436"/>
      <c r="O49" s="1436"/>
      <c r="P49" s="1436"/>
      <c r="Q49" s="1436"/>
      <c r="R49" s="1436"/>
      <c r="S49" s="1436"/>
      <c r="T49" s="1436"/>
      <c r="U49" s="1436"/>
      <c r="V49" s="1436"/>
      <c r="W49" s="1436"/>
      <c r="X49" s="1436"/>
      <c r="Y49" s="1436"/>
      <c r="Z49" s="1436"/>
      <c r="AA49" s="1436"/>
      <c r="AB49" s="1436"/>
      <c r="AC49" s="1436"/>
      <c r="AD49" s="1436"/>
      <c r="AE49" s="1436"/>
      <c r="AF49" s="1436"/>
      <c r="AG49" s="1436"/>
      <c r="AH49" s="1436"/>
      <c r="AI49" s="1436"/>
      <c r="AJ49" s="1436"/>
      <c r="AK49" s="1436"/>
      <c r="AL49" s="1436"/>
      <c r="AM49" s="1436"/>
      <c r="AN49" s="1436"/>
      <c r="AO49" s="1436"/>
      <c r="AP49" s="1436"/>
      <c r="AQ49" s="1436"/>
      <c r="AR49" s="1436"/>
      <c r="AS49" s="1436"/>
      <c r="AT49" s="1436"/>
      <c r="AU49" s="1436"/>
      <c r="AV49" s="1436"/>
      <c r="AW49" s="1436"/>
      <c r="AX49" s="1436"/>
      <c r="AY49" s="1436"/>
      <c r="BB49" s="8"/>
      <c r="BC49" s="8"/>
      <c r="BD49" s="8"/>
      <c r="BE49" s="216"/>
      <c r="BF49" s="216"/>
      <c r="BV49" s="1472"/>
      <c r="BW49" s="1472"/>
      <c r="BX49" s="1472"/>
      <c r="BY49" s="1472"/>
    </row>
    <row r="50" spans="1:83" s="1435" customFormat="1" ht="15.75" customHeight="1">
      <c r="A50" s="1447" t="s">
        <v>32</v>
      </c>
      <c r="B50" s="1459">
        <f t="shared" si="2"/>
        <v>0</v>
      </c>
      <c r="C50" s="1460"/>
      <c r="D50" s="1465"/>
      <c r="E50" s="1466"/>
      <c r="F50" s="1465"/>
      <c r="G50" s="1467"/>
      <c r="H50" s="1465"/>
      <c r="I50" s="1467"/>
      <c r="J50" s="1465"/>
      <c r="K50" s="1466"/>
      <c r="L50" s="1444"/>
      <c r="M50" s="1436"/>
      <c r="N50" s="1436"/>
      <c r="O50" s="1436"/>
      <c r="P50" s="1436"/>
      <c r="Q50" s="1436"/>
      <c r="R50" s="1436"/>
      <c r="S50" s="1436"/>
      <c r="T50" s="1436"/>
      <c r="U50" s="1436"/>
      <c r="V50" s="1436"/>
      <c r="W50" s="1436"/>
      <c r="X50" s="1436"/>
      <c r="Y50" s="1436"/>
      <c r="Z50" s="1436"/>
      <c r="AA50" s="1436"/>
      <c r="AB50" s="1436"/>
      <c r="AC50" s="1436"/>
      <c r="AD50" s="1436"/>
      <c r="AE50" s="1436"/>
      <c r="AF50" s="1436"/>
      <c r="AG50" s="1436"/>
      <c r="AH50" s="1436"/>
      <c r="AI50" s="1436"/>
      <c r="AJ50" s="1436"/>
      <c r="AK50" s="1436"/>
      <c r="AL50" s="1436"/>
      <c r="AM50" s="1436"/>
      <c r="AN50" s="1436"/>
      <c r="AO50" s="1436"/>
      <c r="AP50" s="1436"/>
      <c r="AQ50" s="1436"/>
      <c r="AR50" s="1436"/>
      <c r="AS50" s="1436"/>
      <c r="AT50" s="1436"/>
      <c r="AU50" s="1436"/>
      <c r="AV50" s="1436"/>
      <c r="AW50" s="1436"/>
      <c r="AX50" s="1436"/>
      <c r="AY50" s="1436"/>
      <c r="BB50" s="8"/>
      <c r="BC50" s="8"/>
      <c r="BD50" s="8"/>
      <c r="BE50" s="216"/>
      <c r="BF50" s="216"/>
      <c r="BV50" s="1472"/>
      <c r="BW50" s="1472"/>
      <c r="BX50" s="1472"/>
      <c r="BY50" s="1472"/>
    </row>
    <row r="51" spans="1:83" s="1435" customFormat="1" ht="15.75" customHeight="1">
      <c r="A51" s="1447" t="s">
        <v>33</v>
      </c>
      <c r="B51" s="1447">
        <f t="shared" si="2"/>
        <v>0</v>
      </c>
      <c r="C51" s="1460"/>
      <c r="D51" s="1465"/>
      <c r="E51" s="1466"/>
      <c r="F51" s="1465"/>
      <c r="G51" s="1467"/>
      <c r="H51" s="1465"/>
      <c r="I51" s="1467"/>
      <c r="J51" s="1465"/>
      <c r="K51" s="1466"/>
      <c r="L51" s="1444"/>
      <c r="M51" s="1436"/>
      <c r="N51" s="1436"/>
      <c r="O51" s="1436"/>
      <c r="P51" s="1436"/>
      <c r="Q51" s="1436"/>
      <c r="R51" s="1436"/>
      <c r="S51" s="1436"/>
      <c r="T51" s="1436"/>
      <c r="U51" s="1436"/>
      <c r="V51" s="1436"/>
      <c r="W51" s="1436"/>
      <c r="X51" s="1436"/>
      <c r="Y51" s="1436"/>
      <c r="Z51" s="1436"/>
      <c r="AA51" s="1436"/>
      <c r="AB51" s="1436"/>
      <c r="AC51" s="1436"/>
      <c r="AD51" s="1436"/>
      <c r="AE51" s="1436"/>
      <c r="AF51" s="1436"/>
      <c r="AG51" s="1436"/>
      <c r="AH51" s="1436"/>
      <c r="AI51" s="1436"/>
      <c r="AJ51" s="1436"/>
      <c r="AK51" s="1436"/>
      <c r="AL51" s="1436"/>
      <c r="AM51" s="1436"/>
      <c r="AN51" s="1436"/>
      <c r="AO51" s="1436"/>
      <c r="AP51" s="1436"/>
      <c r="AQ51" s="1436"/>
      <c r="AR51" s="1436"/>
      <c r="AS51" s="1436"/>
      <c r="AT51" s="1436"/>
      <c r="AU51" s="1436"/>
      <c r="AV51" s="1436"/>
      <c r="AW51" s="1436"/>
      <c r="AX51" s="1436"/>
      <c r="AY51" s="1436"/>
      <c r="BB51" s="8"/>
      <c r="BC51" s="8"/>
      <c r="BD51" s="8"/>
      <c r="BE51" s="216"/>
      <c r="BF51" s="216"/>
      <c r="BV51" s="1472"/>
      <c r="BW51" s="1472"/>
      <c r="BX51" s="1472"/>
      <c r="BY51" s="1472"/>
    </row>
    <row r="52" spans="1:83" s="1435" customFormat="1" ht="15.75" customHeight="1">
      <c r="A52" s="1447" t="s">
        <v>34</v>
      </c>
      <c r="B52" s="1447">
        <f t="shared" si="2"/>
        <v>0</v>
      </c>
      <c r="C52" s="1460"/>
      <c r="D52" s="1465"/>
      <c r="E52" s="1466"/>
      <c r="F52" s="1465"/>
      <c r="G52" s="1467"/>
      <c r="H52" s="1465"/>
      <c r="I52" s="1467"/>
      <c r="J52" s="1465"/>
      <c r="K52" s="1466"/>
      <c r="L52" s="1444"/>
      <c r="M52" s="1436"/>
      <c r="N52" s="1436"/>
      <c r="O52" s="1436"/>
      <c r="P52" s="1436"/>
      <c r="Q52" s="1436"/>
      <c r="R52" s="1436"/>
      <c r="S52" s="1436"/>
      <c r="T52" s="1436"/>
      <c r="U52" s="1436"/>
      <c r="V52" s="1436"/>
      <c r="W52" s="1436"/>
      <c r="X52" s="1436"/>
      <c r="Y52" s="1436"/>
      <c r="Z52" s="1436"/>
      <c r="AA52" s="1436"/>
      <c r="AB52" s="1436"/>
      <c r="AC52" s="1436"/>
      <c r="AD52" s="1436"/>
      <c r="AE52" s="1436"/>
      <c r="AF52" s="1436"/>
      <c r="AG52" s="1436"/>
      <c r="AH52" s="1436"/>
      <c r="AI52" s="1436"/>
      <c r="AJ52" s="1436"/>
      <c r="AK52" s="1436"/>
      <c r="AL52" s="1436"/>
      <c r="AM52" s="1436"/>
      <c r="AN52" s="1436"/>
      <c r="AO52" s="1436"/>
      <c r="AP52" s="1436"/>
      <c r="AQ52" s="1436"/>
      <c r="AR52" s="1436"/>
      <c r="AS52" s="1436"/>
      <c r="AT52" s="1436"/>
      <c r="AU52" s="1436"/>
      <c r="AV52" s="1436"/>
      <c r="AW52" s="1436"/>
      <c r="AX52" s="1436"/>
      <c r="AY52" s="1436"/>
      <c r="BB52" s="8"/>
      <c r="BC52" s="8"/>
      <c r="BD52" s="8"/>
      <c r="BE52" s="216"/>
      <c r="BF52" s="216"/>
      <c r="BV52" s="1472"/>
      <c r="BW52" s="1472"/>
      <c r="BX52" s="1472"/>
      <c r="BY52" s="1472"/>
    </row>
    <row r="53" spans="1:83" s="1435" customFormat="1" ht="15.75" customHeight="1">
      <c r="A53" s="1447" t="s">
        <v>35</v>
      </c>
      <c r="B53" s="1447">
        <f t="shared" si="2"/>
        <v>0</v>
      </c>
      <c r="C53" s="1460"/>
      <c r="D53" s="1465"/>
      <c r="E53" s="1466"/>
      <c r="F53" s="1465"/>
      <c r="G53" s="1467"/>
      <c r="H53" s="1465"/>
      <c r="I53" s="1467"/>
      <c r="J53" s="1465"/>
      <c r="K53" s="1466"/>
      <c r="L53" s="1444"/>
      <c r="M53" s="1436"/>
      <c r="N53" s="1436"/>
      <c r="O53" s="1436"/>
      <c r="P53" s="1436"/>
      <c r="Q53" s="1436"/>
      <c r="R53" s="1436"/>
      <c r="S53" s="1436"/>
      <c r="T53" s="1436"/>
      <c r="U53" s="1436"/>
      <c r="V53" s="1436"/>
      <c r="W53" s="1436"/>
      <c r="X53" s="1436"/>
      <c r="Y53" s="1436"/>
      <c r="Z53" s="1436"/>
      <c r="AA53" s="1436"/>
      <c r="AB53" s="1436"/>
      <c r="AC53" s="1436"/>
      <c r="AD53" s="1436"/>
      <c r="AE53" s="1436"/>
      <c r="AF53" s="1436"/>
      <c r="AG53" s="1436"/>
      <c r="AH53" s="1436"/>
      <c r="AI53" s="1436"/>
      <c r="AJ53" s="1436"/>
      <c r="AK53" s="1436"/>
      <c r="AL53" s="1436"/>
      <c r="AM53" s="1436"/>
      <c r="AN53" s="1436"/>
      <c r="AO53" s="1436"/>
      <c r="AP53" s="1436"/>
      <c r="AQ53" s="1436"/>
      <c r="AR53" s="1436"/>
      <c r="AS53" s="1436"/>
      <c r="AT53" s="1436"/>
      <c r="AU53" s="1436"/>
      <c r="AV53" s="1436"/>
      <c r="AW53" s="1436"/>
      <c r="AX53" s="1436"/>
      <c r="AY53" s="1436"/>
      <c r="BB53" s="8"/>
      <c r="BC53" s="8"/>
      <c r="BD53" s="8"/>
      <c r="BE53" s="216"/>
      <c r="BF53" s="216"/>
      <c r="BV53" s="1472"/>
      <c r="BW53" s="1472"/>
      <c r="BX53" s="1472"/>
      <c r="BY53" s="1472"/>
    </row>
    <row r="54" spans="1:83" s="1435" customFormat="1" ht="15.75" customHeight="1">
      <c r="A54" s="1447" t="s">
        <v>36</v>
      </c>
      <c r="B54" s="1447">
        <f t="shared" si="2"/>
        <v>0</v>
      </c>
      <c r="C54" s="1460"/>
      <c r="D54" s="1465"/>
      <c r="E54" s="1466"/>
      <c r="F54" s="1465"/>
      <c r="G54" s="1467"/>
      <c r="H54" s="1465"/>
      <c r="I54" s="1467"/>
      <c r="J54" s="1465"/>
      <c r="K54" s="1466"/>
      <c r="L54" s="1444"/>
      <c r="M54" s="1436"/>
      <c r="N54" s="1436"/>
      <c r="O54" s="1436"/>
      <c r="P54" s="1436"/>
      <c r="Q54" s="1436"/>
      <c r="R54" s="1436"/>
      <c r="S54" s="1436"/>
      <c r="T54" s="1436"/>
      <c r="U54" s="1436"/>
      <c r="V54" s="1436"/>
      <c r="W54" s="1436"/>
      <c r="X54" s="1436"/>
      <c r="Y54" s="1436"/>
      <c r="Z54" s="1436"/>
      <c r="AA54" s="1436"/>
      <c r="AB54" s="1436"/>
      <c r="AC54" s="1436"/>
      <c r="AD54" s="1436"/>
      <c r="AE54" s="1436"/>
      <c r="AF54" s="1436"/>
      <c r="AG54" s="1436"/>
      <c r="AH54" s="1436"/>
      <c r="AI54" s="1436"/>
      <c r="AJ54" s="1436"/>
      <c r="AK54" s="1436"/>
      <c r="AL54" s="1436"/>
      <c r="AM54" s="1436"/>
      <c r="AN54" s="1436"/>
      <c r="AO54" s="1436"/>
      <c r="AP54" s="1436"/>
      <c r="AQ54" s="1436"/>
      <c r="AR54" s="1436"/>
      <c r="AS54" s="1436"/>
      <c r="AT54" s="1436"/>
      <c r="AU54" s="1436"/>
      <c r="AV54" s="1436"/>
      <c r="AW54" s="1436"/>
      <c r="AX54" s="1436"/>
      <c r="AY54" s="1436"/>
      <c r="BB54" s="8"/>
      <c r="BC54" s="8"/>
      <c r="BD54" s="8"/>
      <c r="BE54" s="216"/>
      <c r="BF54" s="216"/>
      <c r="BV54" s="1472"/>
      <c r="BW54" s="1472"/>
      <c r="BX54" s="1472"/>
      <c r="BY54" s="1472"/>
    </row>
    <row r="55" spans="1:83" s="1435" customFormat="1" ht="15.75" customHeight="1">
      <c r="A55" s="1447" t="s">
        <v>37</v>
      </c>
      <c r="B55" s="1447">
        <f t="shared" si="2"/>
        <v>0</v>
      </c>
      <c r="C55" s="1460"/>
      <c r="D55" s="1465"/>
      <c r="E55" s="1466"/>
      <c r="F55" s="1465"/>
      <c r="G55" s="1467"/>
      <c r="H55" s="1465"/>
      <c r="I55" s="1467"/>
      <c r="J55" s="1465"/>
      <c r="K55" s="1466"/>
      <c r="L55" s="1444"/>
      <c r="M55" s="1436"/>
      <c r="N55" s="1436"/>
      <c r="O55" s="1436"/>
      <c r="P55" s="1436"/>
      <c r="Q55" s="1436"/>
      <c r="R55" s="1436"/>
      <c r="S55" s="1436"/>
      <c r="T55" s="1436"/>
      <c r="U55" s="1436"/>
      <c r="V55" s="1436"/>
      <c r="W55" s="1436"/>
      <c r="X55" s="1436"/>
      <c r="Y55" s="1436"/>
      <c r="Z55" s="1436"/>
      <c r="AA55" s="1436"/>
      <c r="AB55" s="1436"/>
      <c r="AC55" s="1436"/>
      <c r="AD55" s="1436"/>
      <c r="AE55" s="1436"/>
      <c r="AF55" s="1436"/>
      <c r="AG55" s="1436"/>
      <c r="AH55" s="1436"/>
      <c r="AI55" s="1436"/>
      <c r="AJ55" s="1436"/>
      <c r="AK55" s="1436"/>
      <c r="AL55" s="1436"/>
      <c r="AM55" s="1436"/>
      <c r="AN55" s="1436"/>
      <c r="AO55" s="1436"/>
      <c r="AP55" s="1436"/>
      <c r="AQ55" s="1436"/>
      <c r="AR55" s="1436"/>
      <c r="AS55" s="1436"/>
      <c r="AT55" s="1436"/>
      <c r="AU55" s="1436"/>
      <c r="AV55" s="1436"/>
      <c r="AW55" s="1436"/>
      <c r="AX55" s="1436"/>
      <c r="AY55" s="8"/>
      <c r="BB55" s="8"/>
      <c r="BC55" s="8"/>
      <c r="BD55" s="8"/>
      <c r="BE55" s="216"/>
      <c r="BF55" s="216"/>
      <c r="BV55" s="1472"/>
      <c r="BW55" s="1472"/>
      <c r="BX55" s="1472"/>
      <c r="BY55" s="1472"/>
    </row>
    <row r="56" spans="1:83" s="1435" customFormat="1" ht="15" customHeight="1">
      <c r="A56" s="1447" t="s">
        <v>38</v>
      </c>
      <c r="B56" s="1447">
        <f t="shared" si="2"/>
        <v>0</v>
      </c>
      <c r="C56" s="1460"/>
      <c r="D56" s="1465"/>
      <c r="E56" s="1466"/>
      <c r="F56" s="1465"/>
      <c r="G56" s="1467"/>
      <c r="H56" s="1465"/>
      <c r="I56" s="1467"/>
      <c r="J56" s="1465"/>
      <c r="K56" s="1466"/>
      <c r="L56" s="1444"/>
      <c r="M56" s="1436"/>
      <c r="N56" s="1436"/>
      <c r="O56" s="1436"/>
      <c r="P56" s="1436"/>
      <c r="Q56" s="1436"/>
      <c r="R56" s="1436"/>
      <c r="S56" s="1436"/>
      <c r="T56" s="1436"/>
      <c r="U56" s="1436"/>
      <c r="V56" s="1436"/>
      <c r="W56" s="1436"/>
      <c r="X56" s="1436"/>
      <c r="Y56" s="1436"/>
      <c r="Z56" s="1436"/>
      <c r="AA56" s="1436"/>
      <c r="AB56" s="1436"/>
      <c r="AC56" s="1436"/>
      <c r="AD56" s="1436"/>
      <c r="AE56" s="1436"/>
      <c r="AF56" s="1436"/>
      <c r="AG56" s="1436"/>
      <c r="AH56" s="1436"/>
      <c r="AI56" s="1436"/>
      <c r="AJ56" s="1436"/>
      <c r="AK56" s="1436"/>
      <c r="AL56" s="1436"/>
      <c r="AM56" s="1436"/>
      <c r="AN56" s="1436"/>
      <c r="AO56" s="1436"/>
      <c r="AP56" s="1436"/>
      <c r="AQ56" s="1436"/>
      <c r="AR56" s="1436"/>
      <c r="AS56" s="1436"/>
      <c r="AT56" s="1436"/>
      <c r="AU56" s="1436"/>
      <c r="AV56" s="1436"/>
      <c r="AW56" s="1436"/>
      <c r="AX56" s="1436"/>
      <c r="AY56" s="1436"/>
      <c r="AZ56" s="1436"/>
      <c r="BA56" s="1436"/>
      <c r="BB56" s="8"/>
      <c r="BC56" s="8"/>
      <c r="BD56" s="8"/>
      <c r="BE56" s="216"/>
      <c r="BF56" s="216"/>
      <c r="CB56" s="1472"/>
      <c r="CC56" s="1472"/>
      <c r="CD56" s="1472"/>
      <c r="CE56" s="1472"/>
    </row>
    <row r="57" spans="1:83" s="1436" customFormat="1" ht="14.25" customHeight="1">
      <c r="A57" s="1447" t="s">
        <v>39</v>
      </c>
      <c r="B57" s="1447">
        <f t="shared" si="2"/>
        <v>0</v>
      </c>
      <c r="C57" s="1460"/>
      <c r="D57" s="1465"/>
      <c r="E57" s="1466"/>
      <c r="F57" s="1465"/>
      <c r="G57" s="1467"/>
      <c r="H57" s="1465"/>
      <c r="I57" s="1467"/>
      <c r="J57" s="1465"/>
      <c r="K57" s="1466"/>
      <c r="L57" s="1444"/>
      <c r="BB57" s="8"/>
      <c r="BE57" s="216"/>
      <c r="BF57" s="216"/>
      <c r="CB57" s="1437"/>
      <c r="CC57" s="1437"/>
      <c r="CD57" s="1437"/>
      <c r="CE57" s="1437"/>
    </row>
    <row r="58" spans="1:83" s="1436" customFormat="1" ht="14.25" customHeight="1">
      <c r="A58" s="1447" t="s">
        <v>282</v>
      </c>
      <c r="B58" s="1447">
        <f t="shared" si="2"/>
        <v>0</v>
      </c>
      <c r="C58" s="1460"/>
      <c r="D58" s="1465"/>
      <c r="E58" s="1466"/>
      <c r="F58" s="1465"/>
      <c r="G58" s="1467"/>
      <c r="H58" s="1465"/>
      <c r="I58" s="1467"/>
      <c r="J58" s="1465"/>
      <c r="K58" s="1466"/>
      <c r="L58" s="1444"/>
      <c r="BB58" s="8"/>
      <c r="BE58" s="216"/>
      <c r="CB58" s="1437"/>
      <c r="CC58" s="1437"/>
      <c r="CD58" s="1437"/>
      <c r="CE58" s="1437"/>
    </row>
    <row r="59" spans="1:83" s="1436" customFormat="1" ht="14.25" customHeight="1">
      <c r="A59" s="1447" t="s">
        <v>283</v>
      </c>
      <c r="B59" s="1447">
        <f t="shared" si="2"/>
        <v>0</v>
      </c>
      <c r="C59" s="1460"/>
      <c r="D59" s="1465"/>
      <c r="E59" s="1466"/>
      <c r="F59" s="1465"/>
      <c r="G59" s="1467"/>
      <c r="H59" s="1465"/>
      <c r="I59" s="1467"/>
      <c r="J59" s="1465"/>
      <c r="K59" s="1466"/>
      <c r="L59" s="1444"/>
      <c r="BB59" s="8"/>
      <c r="BE59" s="216"/>
      <c r="CB59" s="1437"/>
      <c r="CC59" s="1437"/>
      <c r="CD59" s="1437"/>
      <c r="CE59" s="1437"/>
    </row>
    <row r="60" spans="1:83" s="1436" customFormat="1" ht="14.25" customHeight="1">
      <c r="A60" s="1447" t="s">
        <v>638</v>
      </c>
      <c r="B60" s="1447">
        <f t="shared" si="2"/>
        <v>0</v>
      </c>
      <c r="C60" s="1460"/>
      <c r="D60" s="1465"/>
      <c r="E60" s="1466"/>
      <c r="F60" s="1465"/>
      <c r="G60" s="1467"/>
      <c r="H60" s="1465"/>
      <c r="I60" s="1467"/>
      <c r="J60" s="1465"/>
      <c r="K60" s="1466"/>
      <c r="L60" s="1468"/>
      <c r="BB60" s="8"/>
      <c r="BE60" s="216"/>
      <c r="CB60" s="1437"/>
      <c r="CC60" s="1437"/>
      <c r="CD60" s="1437"/>
      <c r="CE60" s="1437"/>
    </row>
    <row r="61" spans="1:83" s="1436" customFormat="1" ht="14.25" customHeight="1">
      <c r="A61" s="1474" t="s">
        <v>23</v>
      </c>
      <c r="B61" s="1469">
        <f t="shared" si="2"/>
        <v>0</v>
      </c>
      <c r="C61" s="1469">
        <f>SUM(C48:C60)</f>
        <v>0</v>
      </c>
      <c r="D61" s="1475">
        <f t="shared" ref="D61:K61" si="3">SUM(D48:D60)</f>
        <v>0</v>
      </c>
      <c r="E61" s="1476">
        <f t="shared" si="3"/>
        <v>0</v>
      </c>
      <c r="F61" s="1475">
        <f t="shared" si="3"/>
        <v>0</v>
      </c>
      <c r="G61" s="1476">
        <f t="shared" si="3"/>
        <v>0</v>
      </c>
      <c r="H61" s="1475">
        <f t="shared" si="3"/>
        <v>0</v>
      </c>
      <c r="I61" s="1476">
        <f t="shared" si="3"/>
        <v>0</v>
      </c>
      <c r="J61" s="1475">
        <f t="shared" si="3"/>
        <v>0</v>
      </c>
      <c r="K61" s="1476">
        <f t="shared" si="3"/>
        <v>0</v>
      </c>
      <c r="L61" s="1470">
        <f>SUM(L48:L60)</f>
        <v>0</v>
      </c>
      <c r="BB61" s="8"/>
      <c r="BE61" s="216"/>
      <c r="CB61" s="1437"/>
      <c r="CC61" s="1437"/>
      <c r="CD61" s="1437"/>
      <c r="CE61" s="1437"/>
    </row>
    <row r="62" spans="1:83" s="1435" customFormat="1" ht="15.75" customHeight="1">
      <c r="A62" s="1477" t="s">
        <v>639</v>
      </c>
      <c r="B62" s="1471"/>
      <c r="C62" s="1471"/>
      <c r="D62" s="1471"/>
      <c r="E62" s="1471"/>
      <c r="F62" s="1471"/>
      <c r="G62" s="1471"/>
      <c r="H62" s="1471"/>
      <c r="I62" s="1471"/>
      <c r="J62" s="1471"/>
      <c r="K62" s="1471"/>
      <c r="L62" s="1436"/>
      <c r="M62" s="1436"/>
      <c r="N62" s="1436"/>
      <c r="O62" s="1436"/>
      <c r="P62" s="1436"/>
      <c r="Q62" s="1436"/>
      <c r="R62" s="1436"/>
      <c r="S62" s="1436"/>
      <c r="T62" s="1436"/>
      <c r="U62" s="1436"/>
      <c r="V62" s="1436"/>
      <c r="W62" s="1436"/>
      <c r="X62" s="1436"/>
      <c r="Y62" s="1436"/>
      <c r="Z62" s="1436"/>
      <c r="AA62" s="1436"/>
      <c r="AB62" s="1436"/>
      <c r="AC62" s="1436"/>
      <c r="AD62" s="1436"/>
      <c r="AE62" s="1436"/>
      <c r="AF62" s="1436"/>
      <c r="AG62" s="1436"/>
      <c r="AH62" s="1436"/>
      <c r="AI62" s="1436"/>
      <c r="AJ62" s="1436"/>
      <c r="AK62" s="1436"/>
      <c r="AL62" s="1436"/>
      <c r="AM62" s="1436"/>
      <c r="AN62" s="1436"/>
      <c r="AO62" s="1436"/>
      <c r="AP62" s="1436"/>
      <c r="AQ62" s="1436"/>
      <c r="AR62" s="1436"/>
      <c r="AS62" s="1436"/>
      <c r="AT62" s="1436"/>
      <c r="AU62" s="1436"/>
      <c r="AV62" s="1436"/>
      <c r="AW62" s="1436"/>
      <c r="AX62" s="1436"/>
      <c r="AY62" s="1436"/>
      <c r="BV62" s="1472"/>
      <c r="BW62" s="1472"/>
      <c r="BX62" s="1472"/>
      <c r="BY62" s="1472"/>
    </row>
    <row r="63" spans="1:83" s="1435" customFormat="1" ht="15.75" customHeight="1">
      <c r="A63" s="1438" t="s">
        <v>656</v>
      </c>
      <c r="B63" s="1478"/>
      <c r="C63" s="1478"/>
      <c r="D63" s="1478"/>
      <c r="E63" s="1478"/>
      <c r="F63" s="1478"/>
      <c r="G63" s="1478"/>
      <c r="H63" s="1478"/>
      <c r="I63" s="1478"/>
      <c r="J63" s="1478"/>
      <c r="K63" s="1436"/>
      <c r="L63" s="1436"/>
      <c r="M63" s="1436"/>
      <c r="N63" s="1436"/>
      <c r="O63" s="1436"/>
      <c r="P63" s="1436"/>
      <c r="Q63" s="1436"/>
      <c r="R63" s="1436"/>
      <c r="S63" s="1436"/>
      <c r="T63" s="1436"/>
      <c r="U63" s="1436"/>
      <c r="V63" s="1436"/>
      <c r="W63" s="1436"/>
      <c r="X63" s="1436"/>
      <c r="Y63" s="1436"/>
      <c r="Z63" s="1436"/>
      <c r="AA63" s="1436"/>
      <c r="AB63" s="1436"/>
      <c r="AC63" s="1436"/>
      <c r="AD63" s="1436"/>
      <c r="AE63" s="1436"/>
      <c r="AF63" s="1436"/>
      <c r="AG63" s="1436"/>
      <c r="AH63" s="1436"/>
      <c r="AI63" s="1436"/>
      <c r="AJ63" s="1436"/>
      <c r="AK63" s="1436"/>
      <c r="AL63" s="1436"/>
      <c r="AM63" s="1436"/>
      <c r="AN63" s="1436"/>
      <c r="AO63" s="1436"/>
      <c r="AP63" s="1436"/>
      <c r="AQ63" s="1436"/>
      <c r="AR63" s="1436"/>
      <c r="AS63" s="1436"/>
      <c r="AT63" s="1436"/>
      <c r="AU63" s="1436"/>
      <c r="AV63" s="1436"/>
      <c r="AW63" s="1436"/>
      <c r="AX63" s="1436"/>
      <c r="AY63" s="1436"/>
      <c r="BV63" s="1472"/>
      <c r="BW63" s="1472"/>
      <c r="BX63" s="1472"/>
      <c r="BY63" s="1472"/>
    </row>
    <row r="64" spans="1:83" s="1435" customFormat="1" ht="64.5" customHeight="1">
      <c r="A64" s="1479" t="s">
        <v>641</v>
      </c>
      <c r="B64" s="1480" t="s">
        <v>657</v>
      </c>
      <c r="C64" s="1478"/>
      <c r="D64" s="1436"/>
      <c r="E64" s="1436"/>
      <c r="F64" s="1436"/>
      <c r="G64" s="1436"/>
      <c r="H64" s="1436"/>
      <c r="I64" s="1436"/>
      <c r="J64" s="1436"/>
      <c r="K64" s="1436"/>
      <c r="L64" s="1436"/>
      <c r="M64" s="1436"/>
      <c r="N64" s="1436"/>
      <c r="O64" s="1436"/>
      <c r="P64" s="1436"/>
      <c r="Q64" s="1436"/>
      <c r="R64" s="1436"/>
      <c r="S64" s="1436"/>
      <c r="T64" s="1436"/>
      <c r="U64" s="1436"/>
      <c r="V64" s="1436"/>
      <c r="W64" s="1436"/>
      <c r="X64" s="1436"/>
      <c r="Y64" s="1436"/>
      <c r="Z64" s="1436"/>
      <c r="AA64" s="1436"/>
      <c r="AB64" s="1436"/>
      <c r="AC64" s="1436"/>
      <c r="AD64" s="1436"/>
      <c r="AE64" s="1436"/>
      <c r="AF64" s="1436"/>
      <c r="AG64" s="1436"/>
      <c r="AH64" s="1436"/>
      <c r="AI64" s="1436"/>
      <c r="AJ64" s="1436"/>
      <c r="AK64" s="1436"/>
      <c r="AL64" s="1436"/>
      <c r="AM64" s="1436"/>
      <c r="AN64" s="1436"/>
      <c r="AO64" s="1436"/>
      <c r="AP64" s="1436"/>
      <c r="AQ64" s="1436"/>
      <c r="AR64" s="1436"/>
      <c r="AS64" s="1436"/>
      <c r="AT64" s="1436"/>
      <c r="AU64" s="1436"/>
      <c r="AV64" s="1436"/>
      <c r="AW64" s="1436"/>
      <c r="AX64" s="1436"/>
      <c r="AY64" s="1436"/>
      <c r="BV64" s="1472"/>
      <c r="BW64" s="1472"/>
      <c r="BX64" s="1472"/>
      <c r="BY64" s="1472"/>
    </row>
    <row r="65" spans="1:83" s="1435" customFormat="1" ht="21" customHeight="1">
      <c r="A65" s="1481" t="s">
        <v>658</v>
      </c>
      <c r="B65" s="1482"/>
      <c r="C65" s="1478"/>
      <c r="D65" s="1436"/>
      <c r="E65" s="1436"/>
      <c r="F65" s="1436"/>
      <c r="G65" s="1436"/>
      <c r="H65" s="1436"/>
      <c r="I65" s="1436"/>
      <c r="J65" s="1436"/>
      <c r="K65" s="1436"/>
      <c r="L65" s="1436"/>
      <c r="M65" s="1436"/>
      <c r="N65" s="1436"/>
      <c r="O65" s="1436"/>
      <c r="P65" s="1436"/>
      <c r="Q65" s="1436"/>
      <c r="R65" s="1436"/>
      <c r="S65" s="1436"/>
      <c r="T65" s="1436"/>
      <c r="U65" s="1436"/>
      <c r="V65" s="1436"/>
      <c r="W65" s="1436"/>
      <c r="X65" s="1436"/>
      <c r="Y65" s="1436"/>
      <c r="Z65" s="1436"/>
      <c r="AA65" s="1436"/>
      <c r="AB65" s="1436"/>
      <c r="AC65" s="1436"/>
      <c r="AD65" s="1436"/>
      <c r="AE65" s="1436"/>
      <c r="AF65" s="1436"/>
      <c r="AG65" s="1436"/>
      <c r="AH65" s="1436"/>
      <c r="AI65" s="1436"/>
      <c r="AJ65" s="1436"/>
      <c r="AK65" s="1436"/>
      <c r="AL65" s="1436"/>
      <c r="AM65" s="1436"/>
      <c r="AN65" s="1436"/>
      <c r="AO65" s="1436"/>
      <c r="AP65" s="1436"/>
      <c r="AQ65" s="1436"/>
      <c r="AR65" s="1436"/>
      <c r="AS65" s="1436"/>
      <c r="AT65" s="1436"/>
      <c r="AU65" s="1436"/>
      <c r="AV65" s="1436"/>
      <c r="AW65" s="1436"/>
      <c r="AX65" s="1436"/>
      <c r="AY65" s="1436"/>
      <c r="BV65" s="1472"/>
      <c r="BW65" s="1472"/>
      <c r="BX65" s="1472"/>
      <c r="BY65" s="1472"/>
    </row>
    <row r="66" spans="1:83" s="1435" customFormat="1" ht="21" customHeight="1">
      <c r="A66" s="1483" t="s">
        <v>659</v>
      </c>
      <c r="B66" s="1484"/>
      <c r="C66" s="1478"/>
      <c r="D66" s="1436"/>
      <c r="E66" s="1436"/>
      <c r="F66" s="1436"/>
      <c r="G66" s="1436"/>
      <c r="H66" s="1436"/>
      <c r="I66" s="1436"/>
      <c r="J66" s="1436"/>
      <c r="K66" s="1436"/>
      <c r="L66" s="1436"/>
      <c r="M66" s="1436"/>
      <c r="N66" s="1436"/>
      <c r="O66" s="1436"/>
      <c r="P66" s="1436"/>
      <c r="Q66" s="1436"/>
      <c r="R66" s="1436"/>
      <c r="S66" s="1436"/>
      <c r="T66" s="1436"/>
      <c r="U66" s="1436"/>
      <c r="V66" s="1436"/>
      <c r="W66" s="1436"/>
      <c r="X66" s="1436"/>
      <c r="Y66" s="1436"/>
      <c r="Z66" s="1436"/>
      <c r="AA66" s="1436"/>
      <c r="AB66" s="1436"/>
      <c r="AC66" s="1436"/>
      <c r="AD66" s="1436"/>
      <c r="AE66" s="1436"/>
      <c r="AF66" s="1436"/>
      <c r="AG66" s="1436"/>
      <c r="AH66" s="1436"/>
      <c r="AI66" s="1436"/>
      <c r="AJ66" s="1436"/>
      <c r="AK66" s="1436"/>
      <c r="AL66" s="1436"/>
      <c r="AM66" s="1436"/>
      <c r="AN66" s="1436"/>
      <c r="AO66" s="1436"/>
      <c r="AP66" s="1436"/>
      <c r="AQ66" s="1436"/>
      <c r="AR66" s="1436"/>
      <c r="AS66" s="1436"/>
      <c r="AT66" s="1436"/>
      <c r="AU66" s="1436"/>
      <c r="AV66" s="1436"/>
      <c r="AW66" s="1436"/>
      <c r="AX66" s="1436"/>
      <c r="AY66" s="1436"/>
      <c r="BV66" s="1472"/>
      <c r="BW66" s="1472"/>
      <c r="BX66" s="1472"/>
      <c r="BY66" s="1472"/>
    </row>
    <row r="67" spans="1:83" s="1435" customFormat="1" ht="21" customHeight="1">
      <c r="A67" s="1447" t="s">
        <v>36</v>
      </c>
      <c r="B67" s="1484"/>
      <c r="C67" s="1478"/>
      <c r="D67" s="1436"/>
      <c r="E67" s="1436"/>
      <c r="F67" s="1436"/>
      <c r="G67" s="1436"/>
      <c r="H67" s="1436"/>
      <c r="I67" s="1436"/>
      <c r="J67" s="1436"/>
      <c r="K67" s="1436"/>
      <c r="L67" s="1436"/>
      <c r="M67" s="1436"/>
      <c r="N67" s="1436"/>
      <c r="O67" s="1436"/>
      <c r="P67" s="1436"/>
      <c r="Q67" s="1436"/>
      <c r="R67" s="1436"/>
      <c r="S67" s="1436"/>
      <c r="T67" s="1436"/>
      <c r="U67" s="1436"/>
      <c r="V67" s="1436"/>
      <c r="W67" s="1436"/>
      <c r="X67" s="1436"/>
      <c r="Y67" s="1436"/>
      <c r="Z67" s="1436"/>
      <c r="AA67" s="1436"/>
      <c r="AB67" s="1436"/>
      <c r="AC67" s="1436"/>
      <c r="AD67" s="1436"/>
      <c r="AE67" s="1436"/>
      <c r="AF67" s="1436"/>
      <c r="AG67" s="1436"/>
      <c r="AH67" s="1436"/>
      <c r="AI67" s="1436"/>
      <c r="AJ67" s="1436"/>
      <c r="AK67" s="1436"/>
      <c r="AL67" s="1436"/>
      <c r="AM67" s="1436"/>
      <c r="AN67" s="1436"/>
      <c r="AO67" s="1436"/>
      <c r="AP67" s="1436"/>
      <c r="AQ67" s="1436"/>
      <c r="AR67" s="1436"/>
      <c r="AS67" s="1436"/>
      <c r="AT67" s="1436"/>
      <c r="AU67" s="1436"/>
      <c r="AV67" s="1436"/>
      <c r="AW67" s="1436"/>
      <c r="AX67" s="1436"/>
      <c r="AY67" s="1436"/>
      <c r="BV67" s="1472"/>
      <c r="BW67" s="1472"/>
      <c r="BX67" s="1472"/>
      <c r="BY67" s="1472"/>
    </row>
    <row r="68" spans="1:83" s="1435" customFormat="1" ht="21" customHeight="1">
      <c r="A68" s="1447" t="s">
        <v>37</v>
      </c>
      <c r="B68" s="1484"/>
      <c r="C68" s="1478"/>
      <c r="D68" s="1436"/>
      <c r="E68" s="1436"/>
      <c r="F68" s="1436"/>
      <c r="G68" s="1436"/>
      <c r="H68" s="1436"/>
      <c r="I68" s="1436"/>
      <c r="J68" s="1436"/>
      <c r="K68" s="1436"/>
      <c r="L68" s="1436"/>
      <c r="M68" s="1436"/>
      <c r="N68" s="1436"/>
      <c r="O68" s="1436"/>
      <c r="P68" s="1436"/>
      <c r="Q68" s="1436"/>
      <c r="R68" s="1436"/>
      <c r="S68" s="1436"/>
      <c r="T68" s="1436"/>
      <c r="U68" s="1436"/>
      <c r="V68" s="1436"/>
      <c r="W68" s="1436"/>
      <c r="X68" s="1436"/>
      <c r="Y68" s="1436"/>
      <c r="Z68" s="1436"/>
      <c r="AA68" s="1436"/>
      <c r="AB68" s="1436"/>
      <c r="AC68" s="1436"/>
      <c r="AD68" s="1436"/>
      <c r="AE68" s="1436"/>
      <c r="AF68" s="1436"/>
      <c r="AG68" s="1436"/>
      <c r="AH68" s="1436"/>
      <c r="AI68" s="1436"/>
      <c r="AJ68" s="1436"/>
      <c r="AK68" s="1436"/>
      <c r="AL68" s="1436"/>
      <c r="AM68" s="1436"/>
      <c r="AN68" s="1436"/>
      <c r="AO68" s="1436"/>
      <c r="AP68" s="1436"/>
      <c r="AQ68" s="1436"/>
      <c r="AR68" s="1436"/>
      <c r="AS68" s="1436"/>
      <c r="AT68" s="1436"/>
      <c r="AU68" s="1436"/>
      <c r="AV68" s="1436"/>
      <c r="AW68" s="1436"/>
      <c r="AX68" s="1436"/>
      <c r="AY68" s="1436"/>
      <c r="BV68" s="1472"/>
      <c r="BW68" s="1472"/>
      <c r="BX68" s="1472"/>
      <c r="BY68" s="1472"/>
    </row>
    <row r="69" spans="1:83" s="1435" customFormat="1" ht="21" customHeight="1">
      <c r="A69" s="1447" t="s">
        <v>38</v>
      </c>
      <c r="B69" s="1484"/>
      <c r="C69" s="1478"/>
      <c r="D69" s="1436"/>
      <c r="E69" s="1436"/>
      <c r="F69" s="1436"/>
      <c r="G69" s="1436"/>
      <c r="H69" s="1436"/>
      <c r="I69" s="1436"/>
      <c r="J69" s="1436"/>
      <c r="K69" s="1436"/>
      <c r="L69" s="1436"/>
      <c r="M69" s="1436"/>
      <c r="N69" s="1436"/>
      <c r="O69" s="1436"/>
      <c r="P69" s="1436"/>
      <c r="Q69" s="1436"/>
      <c r="R69" s="1436"/>
      <c r="S69" s="1436"/>
      <c r="T69" s="1436"/>
      <c r="U69" s="1436"/>
      <c r="V69" s="1436"/>
      <c r="W69" s="1436"/>
      <c r="X69" s="1436"/>
      <c r="Y69" s="1436"/>
      <c r="Z69" s="1436"/>
      <c r="AA69" s="1436"/>
      <c r="AB69" s="1436"/>
      <c r="AC69" s="1436"/>
      <c r="AD69" s="1436"/>
      <c r="AE69" s="1436"/>
      <c r="AF69" s="1436"/>
      <c r="AG69" s="1436"/>
      <c r="AH69" s="1436"/>
      <c r="AI69" s="1436"/>
      <c r="AJ69" s="1436"/>
      <c r="AK69" s="1436"/>
      <c r="AL69" s="1436"/>
      <c r="AM69" s="1436"/>
      <c r="AN69" s="1436"/>
      <c r="AO69" s="1436"/>
      <c r="AP69" s="1436"/>
      <c r="AQ69" s="1436"/>
      <c r="AR69" s="1436"/>
      <c r="AS69" s="1436"/>
      <c r="AT69" s="1436"/>
      <c r="AU69" s="1436"/>
      <c r="AV69" s="1436"/>
      <c r="AW69" s="1436"/>
      <c r="AX69" s="1436"/>
      <c r="AY69" s="1436"/>
      <c r="BA69" s="216"/>
      <c r="BB69" s="8"/>
      <c r="BC69" s="1436"/>
      <c r="BD69" s="1436"/>
      <c r="BE69" s="216"/>
      <c r="BF69" s="1436"/>
      <c r="CB69" s="1472"/>
      <c r="CC69" s="1472"/>
      <c r="CD69" s="1472"/>
      <c r="CE69" s="1472"/>
    </row>
    <row r="70" spans="1:83" s="1435" customFormat="1" ht="21" customHeight="1">
      <c r="A70" s="1447" t="s">
        <v>39</v>
      </c>
      <c r="B70" s="1484"/>
      <c r="C70" s="1478"/>
      <c r="D70" s="1436"/>
      <c r="E70" s="1436"/>
      <c r="F70" s="1436"/>
      <c r="G70" s="1436"/>
      <c r="H70" s="1436"/>
      <c r="I70" s="1436"/>
      <c r="J70" s="1436"/>
      <c r="K70" s="1436"/>
      <c r="L70" s="1436"/>
      <c r="M70" s="1436"/>
      <c r="N70" s="1436"/>
      <c r="O70" s="1436"/>
      <c r="P70" s="1436"/>
      <c r="Q70" s="1436"/>
      <c r="R70" s="1436"/>
      <c r="S70" s="1436"/>
      <c r="T70" s="1436"/>
      <c r="U70" s="1436"/>
      <c r="V70" s="1436"/>
      <c r="W70" s="1436"/>
      <c r="X70" s="1436"/>
      <c r="Y70" s="1436"/>
      <c r="Z70" s="1436"/>
      <c r="AA70" s="1436"/>
      <c r="AB70" s="1436"/>
      <c r="AC70" s="1436"/>
      <c r="AD70" s="1436"/>
      <c r="AE70" s="1436"/>
      <c r="AF70" s="1436"/>
      <c r="AG70" s="1436"/>
      <c r="AH70" s="1436"/>
      <c r="AI70" s="1436"/>
      <c r="AJ70" s="1436"/>
      <c r="AK70" s="1436"/>
      <c r="AL70" s="1436"/>
      <c r="AM70" s="1436"/>
      <c r="AN70" s="1436"/>
      <c r="AO70" s="1436"/>
      <c r="AP70" s="1436"/>
      <c r="AQ70" s="1436"/>
      <c r="AR70" s="1436"/>
      <c r="AS70" s="1436"/>
      <c r="AT70" s="1436"/>
      <c r="AU70" s="1436"/>
      <c r="AV70" s="1436"/>
      <c r="AW70" s="1436"/>
      <c r="AX70" s="1436"/>
      <c r="AY70" s="1436"/>
      <c r="AZ70" s="1436"/>
      <c r="BA70" s="1436"/>
      <c r="BB70" s="1436"/>
      <c r="BC70" s="1436"/>
      <c r="BD70" s="1436"/>
      <c r="BE70" s="1436"/>
      <c r="BF70" s="1436"/>
      <c r="CB70" s="1472"/>
      <c r="CC70" s="1472"/>
      <c r="CD70" s="1472"/>
      <c r="CE70" s="1472"/>
    </row>
    <row r="71" spans="1:83" s="1436" customFormat="1" ht="21" customHeight="1">
      <c r="A71" s="1447" t="s">
        <v>282</v>
      </c>
      <c r="B71" s="1484"/>
      <c r="C71" s="1478"/>
      <c r="CB71" s="1437"/>
      <c r="CC71" s="1437"/>
      <c r="CD71" s="1437"/>
      <c r="CE71" s="1437"/>
    </row>
    <row r="72" spans="1:83" s="1436" customFormat="1" ht="21" customHeight="1">
      <c r="A72" s="1447" t="s">
        <v>283</v>
      </c>
      <c r="B72" s="1484"/>
      <c r="C72" s="1478"/>
      <c r="CB72" s="1437"/>
      <c r="CC72" s="1437"/>
      <c r="CD72" s="1437"/>
      <c r="CE72" s="1437"/>
    </row>
    <row r="73" spans="1:83" s="1436" customFormat="1" ht="21" customHeight="1">
      <c r="A73" s="1447" t="s">
        <v>284</v>
      </c>
      <c r="B73" s="1484"/>
      <c r="C73" s="1478"/>
    </row>
    <row r="74" spans="1:83" s="1436" customFormat="1" ht="24.75" customHeight="1">
      <c r="A74" s="1485" t="s">
        <v>23</v>
      </c>
      <c r="B74" s="1486">
        <f>SUM(B65:B73)</f>
        <v>0</v>
      </c>
      <c r="C74" s="165"/>
      <c r="CB74" s="1437"/>
      <c r="CC74" s="1437"/>
      <c r="CD74" s="1437"/>
      <c r="CE74" s="1437"/>
    </row>
    <row r="75" spans="1:83" s="1436" customFormat="1" ht="10.5">
      <c r="A75" s="1487" t="s">
        <v>660</v>
      </c>
      <c r="B75" s="1488"/>
      <c r="C75" s="2"/>
      <c r="D75" s="1435"/>
      <c r="E75" s="1478"/>
      <c r="F75" s="1478"/>
      <c r="G75" s="1478"/>
      <c r="H75" s="1478"/>
      <c r="I75" s="1478"/>
      <c r="CB75" s="1437"/>
      <c r="CC75" s="1437"/>
      <c r="CD75" s="1437"/>
      <c r="CE75" s="1437"/>
    </row>
    <row r="76" spans="1:83" s="1436" customFormat="1" ht="14.25">
      <c r="A76" s="1489" t="s">
        <v>661</v>
      </c>
      <c r="B76" s="1490"/>
      <c r="C76" s="1477"/>
      <c r="D76" s="1477"/>
      <c r="E76" s="1477"/>
      <c r="F76" s="1478"/>
      <c r="G76" s="1478"/>
      <c r="H76" s="1478"/>
      <c r="I76" s="1478"/>
      <c r="J76" s="1478"/>
      <c r="CB76" s="1437"/>
      <c r="CC76" s="1437"/>
      <c r="CD76" s="1437"/>
      <c r="CE76" s="1437"/>
    </row>
    <row r="77" spans="1:83" s="1436" customFormat="1" ht="69" customHeight="1">
      <c r="A77" s="1491" t="s">
        <v>641</v>
      </c>
      <c r="B77" s="1480" t="s">
        <v>662</v>
      </c>
      <c r="C77" s="1492"/>
      <c r="D77" s="1493"/>
      <c r="E77" s="1493"/>
      <c r="F77" s="1478"/>
      <c r="G77" s="1478"/>
      <c r="H77" s="1478"/>
      <c r="I77" s="1478"/>
      <c r="CB77" s="1437"/>
      <c r="CC77" s="1437"/>
      <c r="CD77" s="1437"/>
      <c r="CE77" s="1437"/>
    </row>
    <row r="78" spans="1:83" s="1436" customFormat="1" ht="21" customHeight="1">
      <c r="A78" s="1481" t="s">
        <v>658</v>
      </c>
      <c r="B78" s="1494"/>
      <c r="C78" s="1495"/>
      <c r="D78" s="1493"/>
      <c r="E78" s="1493"/>
      <c r="F78" s="1493"/>
      <c r="G78" s="1478"/>
      <c r="H78" s="1478"/>
      <c r="I78" s="1478"/>
      <c r="CB78" s="1437"/>
      <c r="CC78" s="1437"/>
      <c r="CD78" s="1437"/>
      <c r="CE78" s="1437"/>
    </row>
    <row r="79" spans="1:83" s="1436" customFormat="1" ht="21" customHeight="1">
      <c r="A79" s="1483" t="s">
        <v>659</v>
      </c>
      <c r="B79" s="1496"/>
      <c r="C79" s="1478"/>
      <c r="CB79" s="1437"/>
      <c r="CC79" s="1437"/>
      <c r="CD79" s="1437"/>
      <c r="CE79" s="1437"/>
    </row>
    <row r="80" spans="1:83" s="1436" customFormat="1" ht="21" customHeight="1">
      <c r="A80" s="1447" t="s">
        <v>36</v>
      </c>
      <c r="B80" s="1496"/>
      <c r="C80" s="1478"/>
      <c r="CB80" s="1437"/>
      <c r="CC80" s="1437"/>
      <c r="CD80" s="1437"/>
      <c r="CE80" s="1437"/>
    </row>
    <row r="81" spans="1:83" s="1436" customFormat="1" ht="21" customHeight="1">
      <c r="A81" s="1447" t="s">
        <v>37</v>
      </c>
      <c r="B81" s="1496"/>
      <c r="C81" s="1478"/>
      <c r="CB81" s="1437"/>
      <c r="CC81" s="1437"/>
      <c r="CD81" s="1437"/>
      <c r="CE81" s="1437"/>
    </row>
    <row r="82" spans="1:83" s="1436" customFormat="1" ht="21" customHeight="1">
      <c r="A82" s="1447" t="s">
        <v>38</v>
      </c>
      <c r="B82" s="1496"/>
      <c r="C82" s="1478"/>
      <c r="CB82" s="1437"/>
      <c r="CC82" s="1437"/>
      <c r="CD82" s="1437"/>
      <c r="CE82" s="1437"/>
    </row>
    <row r="83" spans="1:83" s="1436" customFormat="1" ht="21" customHeight="1">
      <c r="A83" s="1447" t="s">
        <v>39</v>
      </c>
      <c r="B83" s="1496"/>
      <c r="C83" s="1478"/>
      <c r="CB83" s="1437"/>
      <c r="CC83" s="1437"/>
      <c r="CD83" s="1437"/>
      <c r="CE83" s="1437"/>
    </row>
    <row r="84" spans="1:83" s="1436" customFormat="1" ht="21" customHeight="1">
      <c r="A84" s="1447" t="s">
        <v>282</v>
      </c>
      <c r="B84" s="1496"/>
      <c r="C84" s="1478"/>
      <c r="CB84" s="1437"/>
      <c r="CC84" s="1437"/>
      <c r="CD84" s="1437"/>
      <c r="CE84" s="1437"/>
    </row>
    <row r="85" spans="1:83" s="1436" customFormat="1" ht="21" customHeight="1">
      <c r="A85" s="1447" t="s">
        <v>283</v>
      </c>
      <c r="B85" s="1496"/>
      <c r="C85" s="1478"/>
      <c r="CB85" s="1437"/>
      <c r="CC85" s="1437"/>
      <c r="CD85" s="1437"/>
      <c r="CE85" s="1437"/>
    </row>
    <row r="86" spans="1:83" s="1436" customFormat="1" ht="21" customHeight="1">
      <c r="A86" s="1447" t="s">
        <v>284</v>
      </c>
      <c r="B86" s="1497"/>
      <c r="C86" s="1478"/>
      <c r="CB86" s="1437"/>
      <c r="CC86" s="1437"/>
      <c r="CD86" s="1437"/>
      <c r="CE86" s="1437"/>
    </row>
    <row r="87" spans="1:83" s="1436" customFormat="1" ht="21.75" customHeight="1">
      <c r="A87" s="1485" t="s">
        <v>23</v>
      </c>
      <c r="B87" s="1486">
        <f>SUM(B78:B86)</f>
        <v>0</v>
      </c>
      <c r="C87" s="165"/>
      <c r="D87" s="1435"/>
      <c r="E87" s="1478"/>
      <c r="F87" s="1478"/>
      <c r="G87" s="1478"/>
      <c r="H87" s="1478"/>
      <c r="I87" s="1478"/>
      <c r="CB87" s="1437"/>
      <c r="CC87" s="1437"/>
      <c r="CD87" s="1437"/>
      <c r="CE87" s="1437"/>
    </row>
    <row r="88" spans="1:83" s="1436" customFormat="1" ht="10.5">
      <c r="A88" s="1487" t="s">
        <v>663</v>
      </c>
      <c r="B88" s="1488"/>
      <c r="C88" s="2"/>
      <c r="D88" s="1435"/>
      <c r="E88" s="1478"/>
      <c r="F88" s="1478"/>
      <c r="G88" s="1478"/>
      <c r="H88" s="1478"/>
      <c r="I88" s="1478"/>
      <c r="CB88" s="1437"/>
      <c r="CC88" s="1437"/>
      <c r="CD88" s="1437"/>
      <c r="CE88" s="1437"/>
    </row>
    <row r="89" spans="1:83" s="1498" customFormat="1" ht="25.5" customHeight="1">
      <c r="A89" s="1499" t="s">
        <v>664</v>
      </c>
      <c r="B89" s="882"/>
      <c r="C89" s="882"/>
      <c r="D89" s="1500"/>
      <c r="E89" s="1500"/>
      <c r="F89" s="1500"/>
      <c r="G89" s="1500"/>
      <c r="H89" s="1500"/>
      <c r="I89" s="1500"/>
      <c r="J89" s="1500"/>
      <c r="AP89" s="227"/>
      <c r="AQ89" s="227"/>
      <c r="AR89" s="227"/>
      <c r="AS89" s="227"/>
      <c r="AT89" s="227"/>
      <c r="AU89" s="227"/>
      <c r="AV89" s="227"/>
      <c r="AW89" s="227"/>
      <c r="AX89" s="227"/>
      <c r="AY89" s="227"/>
      <c r="AZ89" s="227"/>
    </row>
    <row r="90" spans="1:83" s="1498" customFormat="1" ht="84">
      <c r="A90" s="1508" t="s">
        <v>84</v>
      </c>
      <c r="B90" s="1509" t="s">
        <v>665</v>
      </c>
      <c r="C90" s="1509" t="s">
        <v>666</v>
      </c>
      <c r="D90" s="1500"/>
      <c r="E90" s="1500"/>
      <c r="F90" s="1500"/>
      <c r="G90" s="1500"/>
      <c r="H90" s="1500"/>
      <c r="I90" s="1500"/>
      <c r="J90" s="1500"/>
      <c r="AP90" s="227"/>
      <c r="AQ90" s="227"/>
      <c r="AR90" s="227"/>
      <c r="AS90" s="227"/>
      <c r="AT90" s="227"/>
      <c r="AU90" s="227"/>
      <c r="AV90" s="227"/>
      <c r="AW90" s="227"/>
      <c r="AX90" s="227"/>
      <c r="AY90" s="227"/>
      <c r="AZ90" s="227"/>
    </row>
    <row r="91" spans="1:83" s="1500" customFormat="1" ht="14.25" customHeight="1">
      <c r="A91" s="1510" t="s">
        <v>32</v>
      </c>
      <c r="B91" s="1511"/>
      <c r="C91" s="1511"/>
      <c r="K91" s="1498"/>
      <c r="L91" s="1498"/>
      <c r="M91" s="1498"/>
      <c r="N91" s="1498"/>
      <c r="O91" s="1498"/>
      <c r="P91" s="1498"/>
      <c r="Q91" s="1498"/>
      <c r="R91" s="1498"/>
      <c r="S91" s="1498"/>
      <c r="T91" s="1498"/>
      <c r="U91" s="1498"/>
      <c r="V91" s="1498"/>
      <c r="W91" s="1498"/>
      <c r="X91" s="1498"/>
      <c r="Y91" s="1498"/>
      <c r="Z91" s="1498"/>
      <c r="AA91" s="1498"/>
      <c r="AB91" s="1498"/>
      <c r="AC91" s="1498"/>
      <c r="AD91" s="1498"/>
      <c r="AE91" s="1498"/>
      <c r="AF91" s="1498"/>
      <c r="AG91" s="1498"/>
      <c r="AH91" s="1498"/>
      <c r="AI91" s="1498"/>
      <c r="AJ91" s="1498"/>
      <c r="AK91" s="1498"/>
      <c r="AL91" s="1498"/>
      <c r="AM91" s="1498"/>
      <c r="AN91" s="1498"/>
      <c r="AO91" s="1498"/>
      <c r="BA91" s="1498"/>
      <c r="BB91" s="1498"/>
      <c r="BC91" s="1498"/>
      <c r="BD91" s="1498"/>
      <c r="BE91" s="1498"/>
      <c r="BF91" s="1498"/>
      <c r="BG91" s="1498"/>
      <c r="BH91" s="1498"/>
      <c r="BI91" s="1498"/>
      <c r="BJ91" s="1498"/>
      <c r="BK91" s="1498"/>
      <c r="BM91" s="1498"/>
      <c r="BN91" s="1498"/>
      <c r="BO91" s="1498"/>
      <c r="BP91" s="1498"/>
      <c r="BQ91" s="1498"/>
      <c r="BR91" s="1498"/>
      <c r="BS91" s="1498"/>
      <c r="BT91" s="1498"/>
      <c r="BU91" s="1498"/>
      <c r="BV91" s="1498"/>
      <c r="BW91" s="1498"/>
      <c r="BX91" s="1498"/>
      <c r="BY91" s="1498"/>
      <c r="BZ91" s="1498"/>
    </row>
    <row r="92" spans="1:83" s="1498" customFormat="1" ht="14.25" customHeight="1">
      <c r="A92" s="1510" t="s">
        <v>33</v>
      </c>
      <c r="B92" s="1511"/>
      <c r="C92" s="1511"/>
      <c r="D92" s="1500"/>
      <c r="E92" s="1500"/>
      <c r="F92" s="1500"/>
      <c r="G92" s="1500"/>
      <c r="H92" s="1500"/>
      <c r="I92" s="1500"/>
      <c r="J92" s="1500"/>
      <c r="AP92" s="227"/>
      <c r="AQ92" s="227"/>
      <c r="AR92" s="227"/>
      <c r="AS92" s="227"/>
      <c r="AT92" s="227"/>
      <c r="AU92" s="227"/>
      <c r="AV92" s="227"/>
      <c r="AW92" s="227"/>
      <c r="AX92" s="227"/>
      <c r="AY92" s="227"/>
      <c r="AZ92" s="227"/>
    </row>
    <row r="93" spans="1:83" s="1498" customFormat="1" ht="14.25" customHeight="1">
      <c r="A93" s="1510" t="s">
        <v>34</v>
      </c>
      <c r="B93" s="1511"/>
      <c r="C93" s="1511"/>
      <c r="D93" s="1500"/>
      <c r="E93" s="1500"/>
      <c r="F93" s="1500"/>
      <c r="G93" s="1500"/>
      <c r="H93" s="1500"/>
      <c r="I93" s="1500"/>
      <c r="J93" s="1500"/>
      <c r="AP93" s="227"/>
      <c r="AQ93" s="227"/>
      <c r="AR93" s="227"/>
      <c r="AS93" s="227"/>
      <c r="AT93" s="227"/>
      <c r="AU93" s="227"/>
      <c r="AV93" s="227"/>
      <c r="AW93" s="227"/>
      <c r="AX93" s="227"/>
      <c r="AY93" s="227"/>
      <c r="AZ93" s="227"/>
    </row>
    <row r="94" spans="1:83" s="1498" customFormat="1" ht="14.25" customHeight="1">
      <c r="A94" s="1510" t="s">
        <v>35</v>
      </c>
      <c r="B94" s="1511"/>
      <c r="C94" s="1511"/>
      <c r="D94" s="1500"/>
      <c r="E94" s="1500"/>
      <c r="F94" s="1500"/>
      <c r="G94" s="1500"/>
      <c r="H94" s="1500"/>
      <c r="I94" s="1500"/>
      <c r="J94" s="1500"/>
      <c r="AP94" s="227"/>
      <c r="AQ94" s="227"/>
      <c r="AR94" s="227"/>
      <c r="AS94" s="227"/>
      <c r="AT94" s="227"/>
      <c r="AU94" s="227"/>
      <c r="AV94" s="227"/>
      <c r="AW94" s="227"/>
      <c r="AX94" s="227"/>
      <c r="AY94" s="227"/>
      <c r="AZ94" s="227"/>
    </row>
    <row r="95" spans="1:83" s="1498" customFormat="1" ht="14.25" customHeight="1">
      <c r="A95" s="1510" t="s">
        <v>36</v>
      </c>
      <c r="B95" s="1511"/>
      <c r="C95" s="1511"/>
      <c r="D95" s="1500"/>
      <c r="E95" s="1500"/>
      <c r="F95" s="1500"/>
      <c r="G95" s="1500"/>
      <c r="H95" s="1500"/>
      <c r="I95" s="1500"/>
      <c r="J95" s="1500"/>
      <c r="AP95" s="227"/>
      <c r="AQ95" s="227"/>
      <c r="AR95" s="227"/>
      <c r="AS95" s="227"/>
      <c r="AT95" s="227"/>
      <c r="AU95" s="227"/>
      <c r="AV95" s="227"/>
      <c r="AW95" s="227"/>
      <c r="AX95" s="227"/>
      <c r="AY95" s="227"/>
      <c r="AZ95" s="227"/>
    </row>
    <row r="96" spans="1:83" s="1498" customFormat="1" ht="14.25" customHeight="1">
      <c r="A96" s="1510" t="s">
        <v>37</v>
      </c>
      <c r="B96" s="1511"/>
      <c r="C96" s="1511"/>
      <c r="D96" s="1500"/>
      <c r="E96" s="1500"/>
      <c r="F96" s="1500"/>
      <c r="G96" s="1500"/>
      <c r="H96" s="1500"/>
      <c r="I96" s="1500"/>
      <c r="J96" s="1500"/>
      <c r="AP96" s="227"/>
      <c r="AQ96" s="227"/>
      <c r="AR96" s="227"/>
      <c r="AS96" s="227"/>
      <c r="AT96" s="227"/>
      <c r="AU96" s="227"/>
      <c r="AV96" s="227"/>
      <c r="AW96" s="227"/>
      <c r="AX96" s="227"/>
      <c r="AY96" s="227"/>
      <c r="AZ96" s="227"/>
    </row>
    <row r="97" spans="1:52" s="1498" customFormat="1" ht="14.25" customHeight="1">
      <c r="A97" s="1510" t="s">
        <v>38</v>
      </c>
      <c r="B97" s="1512"/>
      <c r="C97" s="1512"/>
      <c r="D97" s="1500"/>
      <c r="E97" s="1500"/>
      <c r="F97" s="1500"/>
      <c r="G97" s="1500"/>
      <c r="H97" s="1500"/>
      <c r="I97" s="1500"/>
      <c r="J97" s="1500"/>
      <c r="AP97" s="227"/>
      <c r="AQ97" s="227"/>
      <c r="AR97" s="227"/>
      <c r="AS97" s="227"/>
      <c r="AT97" s="227"/>
      <c r="AU97" s="227"/>
      <c r="AV97" s="227"/>
      <c r="AW97" s="227"/>
      <c r="AX97" s="227"/>
      <c r="AY97" s="227"/>
      <c r="AZ97" s="227"/>
    </row>
    <row r="98" spans="1:52" s="1498" customFormat="1">
      <c r="A98" s="1513" t="s">
        <v>23</v>
      </c>
      <c r="B98" s="1514">
        <f>SUM(B91:B97)</f>
        <v>0</v>
      </c>
      <c r="C98" s="1515">
        <f>SUM(C91:C97)</f>
        <v>0</v>
      </c>
      <c r="D98" s="1500"/>
      <c r="E98" s="1500"/>
      <c r="F98" s="1500"/>
      <c r="G98" s="1500"/>
      <c r="H98" s="1500"/>
      <c r="I98" s="1500"/>
      <c r="J98" s="1500"/>
      <c r="AP98" s="227"/>
      <c r="AQ98" s="227"/>
      <c r="AR98" s="227"/>
      <c r="AS98" s="227"/>
      <c r="AT98" s="227"/>
      <c r="AU98" s="227"/>
      <c r="AV98" s="227"/>
      <c r="AW98" s="227"/>
      <c r="AX98" s="227"/>
      <c r="AY98" s="227"/>
      <c r="AZ98" s="227"/>
    </row>
    <row r="99" spans="1:52" s="1498" customFormat="1" ht="39" customHeight="1">
      <c r="A99" s="2446" t="s">
        <v>667</v>
      </c>
      <c r="B99" s="2446"/>
      <c r="C99" s="2446"/>
      <c r="D99" s="2446"/>
      <c r="E99" s="2446"/>
      <c r="F99" s="2446"/>
      <c r="G99" s="2446"/>
      <c r="H99" s="1770"/>
      <c r="I99" s="1770"/>
      <c r="J99" s="1770"/>
      <c r="K99" s="1770"/>
      <c r="AP99" s="227"/>
      <c r="AQ99" s="227"/>
      <c r="AR99" s="227"/>
      <c r="AS99" s="227"/>
      <c r="AT99" s="227"/>
      <c r="AU99" s="227"/>
      <c r="AV99" s="227"/>
      <c r="AW99" s="227"/>
      <c r="AX99" s="227"/>
      <c r="AY99" s="227"/>
      <c r="AZ99" s="227"/>
    </row>
    <row r="100" spans="1:52" s="1498" customFormat="1">
      <c r="A100" s="2447" t="s">
        <v>668</v>
      </c>
      <c r="B100" s="2449" t="s">
        <v>669</v>
      </c>
      <c r="C100" s="2450"/>
      <c r="D100" s="2450"/>
      <c r="E100" s="2450"/>
      <c r="F100" s="2450"/>
      <c r="G100" s="2451"/>
      <c r="H100" s="882"/>
      <c r="I100" s="882"/>
      <c r="J100" s="882"/>
      <c r="K100" s="882"/>
      <c r="AP100" s="227"/>
      <c r="AQ100" s="227"/>
      <c r="AR100" s="227"/>
      <c r="AS100" s="227"/>
      <c r="AT100" s="227"/>
      <c r="AU100" s="227"/>
      <c r="AV100" s="227"/>
      <c r="AW100" s="227"/>
      <c r="AX100" s="227"/>
      <c r="AY100" s="227"/>
      <c r="AZ100" s="227"/>
    </row>
    <row r="101" spans="1:52" s="1498" customFormat="1" ht="15" customHeight="1">
      <c r="A101" s="2448"/>
      <c r="B101" s="2452" t="s">
        <v>23</v>
      </c>
      <c r="C101" s="2454" t="s">
        <v>670</v>
      </c>
      <c r="D101" s="2449" t="s">
        <v>645</v>
      </c>
      <c r="E101" s="2450"/>
      <c r="F101" s="2456"/>
      <c r="G101" s="2457" t="s">
        <v>671</v>
      </c>
      <c r="H101" s="882"/>
      <c r="I101" s="882"/>
      <c r="J101" s="882"/>
      <c r="K101" s="882"/>
      <c r="AP101" s="227"/>
      <c r="AQ101" s="227"/>
      <c r="AR101" s="227"/>
      <c r="AS101" s="227"/>
      <c r="AT101" s="227"/>
      <c r="AU101" s="227"/>
      <c r="AV101" s="227"/>
      <c r="AW101" s="227"/>
      <c r="AX101" s="227"/>
      <c r="AY101" s="227"/>
      <c r="AZ101" s="227"/>
    </row>
    <row r="102" spans="1:52" s="1498" customFormat="1" ht="24" customHeight="1">
      <c r="A102" s="2448"/>
      <c r="B102" s="2453"/>
      <c r="C102" s="2455"/>
      <c r="D102" s="1517" t="s">
        <v>672</v>
      </c>
      <c r="E102" s="1517" t="s">
        <v>673</v>
      </c>
      <c r="F102" s="1518" t="s">
        <v>674</v>
      </c>
      <c r="G102" s="2458"/>
      <c r="H102" s="882"/>
      <c r="I102" s="882"/>
      <c r="J102" s="882"/>
      <c r="K102" s="882"/>
      <c r="AP102" s="227"/>
      <c r="AQ102" s="227"/>
      <c r="AR102" s="227"/>
      <c r="AS102" s="227"/>
      <c r="AT102" s="227"/>
      <c r="AU102" s="227"/>
      <c r="AV102" s="227"/>
      <c r="AW102" s="227"/>
      <c r="AX102" s="227"/>
      <c r="AY102" s="227"/>
      <c r="AZ102" s="227"/>
    </row>
    <row r="103" spans="1:52" s="1498" customFormat="1" ht="18" customHeight="1">
      <c r="A103" s="1510" t="s">
        <v>32</v>
      </c>
      <c r="B103" s="1519">
        <f>SUM(C103:F103)</f>
        <v>0</v>
      </c>
      <c r="C103" s="1520"/>
      <c r="D103" s="1521"/>
      <c r="E103" s="1521"/>
      <c r="F103" s="1522"/>
      <c r="G103" s="1520"/>
      <c r="H103" s="882"/>
      <c r="I103" s="882"/>
      <c r="J103" s="882"/>
      <c r="K103" s="882"/>
      <c r="AP103" s="227"/>
      <c r="AQ103" s="227"/>
      <c r="AR103" s="227"/>
      <c r="AS103" s="227"/>
      <c r="AT103" s="227"/>
      <c r="AU103" s="227"/>
      <c r="AV103" s="227"/>
      <c r="AW103" s="227"/>
      <c r="AX103" s="227"/>
      <c r="AY103" s="227"/>
      <c r="AZ103" s="227"/>
    </row>
    <row r="104" spans="1:52" s="1498" customFormat="1" ht="18" customHeight="1">
      <c r="A104" s="1510" t="s">
        <v>33</v>
      </c>
      <c r="B104" s="1519">
        <f t="shared" ref="B104:B113" si="4">SUM(C104:F104)</f>
        <v>0</v>
      </c>
      <c r="C104" s="1520"/>
      <c r="D104" s="1521"/>
      <c r="E104" s="1521"/>
      <c r="F104" s="1522"/>
      <c r="G104" s="1520"/>
      <c r="H104" s="882"/>
      <c r="I104" s="882"/>
      <c r="J104" s="882"/>
      <c r="K104" s="882"/>
      <c r="AP104" s="227"/>
      <c r="AQ104" s="227"/>
      <c r="AR104" s="227"/>
      <c r="AS104" s="227"/>
      <c r="AT104" s="227"/>
      <c r="AU104" s="227"/>
      <c r="AV104" s="227"/>
      <c r="AW104" s="227"/>
      <c r="AX104" s="227"/>
      <c r="AY104" s="227"/>
      <c r="AZ104" s="227"/>
    </row>
    <row r="105" spans="1:52" s="1498" customFormat="1" ht="18" customHeight="1">
      <c r="A105" s="1510" t="s">
        <v>34</v>
      </c>
      <c r="B105" s="1519">
        <f t="shared" si="4"/>
        <v>0</v>
      </c>
      <c r="C105" s="1520"/>
      <c r="D105" s="1521"/>
      <c r="E105" s="1521"/>
      <c r="F105" s="1522"/>
      <c r="G105" s="1520"/>
      <c r="H105" s="882"/>
      <c r="I105" s="882"/>
      <c r="J105" s="882"/>
      <c r="K105" s="882"/>
      <c r="AP105" s="227"/>
      <c r="AQ105" s="227"/>
      <c r="AR105" s="227"/>
      <c r="AS105" s="227"/>
      <c r="AT105" s="227"/>
      <c r="AU105" s="227"/>
      <c r="AV105" s="227"/>
      <c r="AW105" s="227"/>
      <c r="AX105" s="227"/>
      <c r="AY105" s="227"/>
      <c r="AZ105" s="227"/>
    </row>
    <row r="106" spans="1:52" s="1498" customFormat="1" ht="18" customHeight="1">
      <c r="A106" s="1510" t="s">
        <v>35</v>
      </c>
      <c r="B106" s="1519">
        <f t="shared" si="4"/>
        <v>0</v>
      </c>
      <c r="C106" s="1520"/>
      <c r="D106" s="1521"/>
      <c r="E106" s="1521"/>
      <c r="F106" s="1522"/>
      <c r="G106" s="1520"/>
      <c r="H106" s="882"/>
      <c r="I106" s="882"/>
      <c r="J106" s="882"/>
      <c r="K106" s="882"/>
      <c r="AP106" s="227"/>
      <c r="AQ106" s="227"/>
      <c r="AR106" s="227"/>
      <c r="AS106" s="227"/>
      <c r="AT106" s="227"/>
      <c r="AU106" s="227"/>
      <c r="AV106" s="227"/>
      <c r="AW106" s="227"/>
      <c r="AX106" s="227"/>
      <c r="AY106" s="227"/>
      <c r="AZ106" s="227"/>
    </row>
    <row r="107" spans="1:52" s="1498" customFormat="1" ht="18" customHeight="1">
      <c r="A107" s="1510" t="s">
        <v>36</v>
      </c>
      <c r="B107" s="1519">
        <f t="shared" si="4"/>
        <v>0</v>
      </c>
      <c r="C107" s="1520"/>
      <c r="D107" s="1521"/>
      <c r="E107" s="1521"/>
      <c r="F107" s="1522"/>
      <c r="G107" s="1520"/>
      <c r="H107" s="882"/>
      <c r="I107" s="882"/>
      <c r="J107" s="882"/>
      <c r="K107" s="882"/>
      <c r="AP107" s="227"/>
      <c r="AQ107" s="227"/>
      <c r="AR107" s="227"/>
      <c r="AS107" s="227"/>
      <c r="AT107" s="227"/>
      <c r="AU107" s="227"/>
      <c r="AV107" s="227"/>
      <c r="AW107" s="227"/>
      <c r="AX107" s="227"/>
      <c r="AY107" s="227"/>
      <c r="AZ107" s="227"/>
    </row>
    <row r="108" spans="1:52" s="1498" customFormat="1" ht="18" customHeight="1">
      <c r="A108" s="1510" t="s">
        <v>37</v>
      </c>
      <c r="B108" s="1519">
        <f t="shared" si="4"/>
        <v>0</v>
      </c>
      <c r="C108" s="1520"/>
      <c r="D108" s="1521"/>
      <c r="E108" s="1521"/>
      <c r="F108" s="1522"/>
      <c r="G108" s="1520"/>
      <c r="H108" s="882"/>
      <c r="I108" s="882"/>
      <c r="J108" s="882"/>
      <c r="K108" s="882"/>
      <c r="AP108" s="227"/>
      <c r="AQ108" s="227"/>
      <c r="AR108" s="227"/>
      <c r="AS108" s="227"/>
      <c r="AT108" s="227"/>
      <c r="AU108" s="227"/>
      <c r="AV108" s="227"/>
      <c r="AW108" s="227"/>
      <c r="AX108" s="227"/>
      <c r="AY108" s="227"/>
      <c r="AZ108" s="227"/>
    </row>
    <row r="109" spans="1:52" s="1498" customFormat="1" ht="18" customHeight="1">
      <c r="A109" s="1510" t="s">
        <v>38</v>
      </c>
      <c r="B109" s="1519">
        <f t="shared" si="4"/>
        <v>0</v>
      </c>
      <c r="C109" s="1520"/>
      <c r="D109" s="1521"/>
      <c r="E109" s="1521"/>
      <c r="F109" s="1522"/>
      <c r="G109" s="1520"/>
      <c r="H109" s="882"/>
      <c r="I109" s="882"/>
      <c r="J109" s="882"/>
      <c r="K109" s="882"/>
      <c r="AP109" s="227"/>
      <c r="AQ109" s="227"/>
      <c r="AR109" s="227"/>
      <c r="AS109" s="227"/>
      <c r="AT109" s="227"/>
      <c r="AU109" s="227"/>
      <c r="AV109" s="227"/>
      <c r="AW109" s="227"/>
      <c r="AX109" s="227"/>
      <c r="AY109" s="227"/>
      <c r="AZ109" s="227"/>
    </row>
    <row r="110" spans="1:52" s="1498" customFormat="1" ht="18" customHeight="1">
      <c r="A110" s="1510" t="s">
        <v>39</v>
      </c>
      <c r="B110" s="1519">
        <f t="shared" si="4"/>
        <v>0</v>
      </c>
      <c r="C110" s="1520"/>
      <c r="D110" s="1521"/>
      <c r="E110" s="1521"/>
      <c r="F110" s="1522"/>
      <c r="G110" s="1520"/>
      <c r="H110" s="882"/>
      <c r="I110" s="882"/>
      <c r="J110" s="882"/>
      <c r="K110" s="882"/>
      <c r="AP110" s="227"/>
      <c r="AQ110" s="227"/>
      <c r="AR110" s="227"/>
      <c r="AS110" s="227"/>
      <c r="AT110" s="227"/>
      <c r="AU110" s="227"/>
      <c r="AV110" s="227"/>
      <c r="AW110" s="227"/>
      <c r="AX110" s="227"/>
      <c r="AY110" s="227"/>
      <c r="AZ110" s="227"/>
    </row>
    <row r="111" spans="1:52" s="1498" customFormat="1" ht="18" customHeight="1">
      <c r="A111" s="1510" t="s">
        <v>282</v>
      </c>
      <c r="B111" s="1519">
        <f t="shared" si="4"/>
        <v>0</v>
      </c>
      <c r="C111" s="1520"/>
      <c r="D111" s="1521"/>
      <c r="E111" s="1521"/>
      <c r="F111" s="1522"/>
      <c r="G111" s="1520"/>
      <c r="H111" s="882"/>
      <c r="I111" s="882"/>
      <c r="J111" s="882"/>
      <c r="K111" s="882"/>
      <c r="AP111" s="227"/>
      <c r="AQ111" s="227"/>
      <c r="AR111" s="227"/>
      <c r="AS111" s="227"/>
      <c r="AT111" s="227"/>
      <c r="AU111" s="227"/>
      <c r="AV111" s="227"/>
      <c r="AW111" s="227"/>
      <c r="AX111" s="227"/>
      <c r="AY111" s="227"/>
      <c r="AZ111" s="227"/>
    </row>
    <row r="112" spans="1:52" s="1498" customFormat="1" ht="18" customHeight="1">
      <c r="A112" s="1510" t="s">
        <v>283</v>
      </c>
      <c r="B112" s="1519">
        <f t="shared" si="4"/>
        <v>0</v>
      </c>
      <c r="C112" s="1520"/>
      <c r="D112" s="1521"/>
      <c r="E112" s="1521"/>
      <c r="F112" s="1522"/>
      <c r="G112" s="1520"/>
      <c r="H112" s="882"/>
      <c r="I112" s="882"/>
      <c r="J112" s="882"/>
      <c r="K112" s="882"/>
      <c r="AP112" s="227"/>
      <c r="AQ112" s="227"/>
      <c r="AR112" s="227"/>
      <c r="AS112" s="227"/>
      <c r="AT112" s="227"/>
      <c r="AU112" s="227"/>
      <c r="AV112" s="227"/>
      <c r="AW112" s="227"/>
      <c r="AX112" s="227"/>
      <c r="AY112" s="227"/>
      <c r="AZ112" s="227"/>
    </row>
    <row r="113" spans="1:52" s="1498" customFormat="1" ht="18" customHeight="1">
      <c r="A113" s="1523" t="s">
        <v>284</v>
      </c>
      <c r="B113" s="1524">
        <f t="shared" si="4"/>
        <v>0</v>
      </c>
      <c r="C113" s="1525"/>
      <c r="D113" s="1526"/>
      <c r="E113" s="1526"/>
      <c r="F113" s="1527"/>
      <c r="G113" s="1525"/>
      <c r="H113" s="882"/>
      <c r="I113" s="882"/>
      <c r="J113" s="882"/>
      <c r="K113" s="882"/>
      <c r="AP113" s="227"/>
      <c r="AQ113" s="227"/>
      <c r="AR113" s="227"/>
      <c r="AS113" s="227"/>
      <c r="AT113" s="227"/>
      <c r="AU113" s="227"/>
      <c r="AV113" s="227"/>
      <c r="AW113" s="227"/>
      <c r="AX113" s="227"/>
      <c r="AY113" s="227"/>
      <c r="AZ113" s="227"/>
    </row>
    <row r="114" spans="1:52" s="1498" customFormat="1">
      <c r="A114" s="1528" t="s">
        <v>23</v>
      </c>
      <c r="B114" s="1529">
        <f>SUM(C114:F114)</f>
        <v>0</v>
      </c>
      <c r="C114" s="1529">
        <f>SUM(C103:C113)</f>
        <v>0</v>
      </c>
      <c r="D114" s="1529">
        <f>SUM(D103:D113)</f>
        <v>0</v>
      </c>
      <c r="E114" s="1529">
        <f>SUM(E103:E113)</f>
        <v>0</v>
      </c>
      <c r="F114" s="1530">
        <f>SUM(F103:F113)</f>
        <v>0</v>
      </c>
      <c r="G114" s="1531">
        <f>SUM(G103:G113)</f>
        <v>0</v>
      </c>
      <c r="H114" s="882"/>
      <c r="I114" s="882"/>
      <c r="J114" s="882"/>
      <c r="K114" s="882"/>
      <c r="AP114" s="227"/>
      <c r="AQ114" s="227"/>
      <c r="AR114" s="227"/>
      <c r="AS114" s="227"/>
      <c r="AT114" s="227"/>
      <c r="AU114" s="227"/>
      <c r="AV114" s="227"/>
      <c r="AW114" s="227"/>
      <c r="AX114" s="227"/>
      <c r="AY114" s="227"/>
      <c r="AZ114" s="227"/>
    </row>
    <row r="115" spans="1:52" s="1498" customFormat="1">
      <c r="A115" s="882" t="s">
        <v>675</v>
      </c>
      <c r="B115" s="882"/>
      <c r="C115" s="882"/>
      <c r="D115" s="882"/>
      <c r="E115" s="882"/>
      <c r="F115" s="882"/>
      <c r="G115" s="882"/>
      <c r="H115" s="882"/>
      <c r="I115" s="882"/>
      <c r="J115" s="882"/>
      <c r="K115" s="882"/>
      <c r="AP115" s="227"/>
      <c r="AQ115" s="227"/>
      <c r="AR115" s="227"/>
      <c r="AS115" s="227"/>
      <c r="AT115" s="227"/>
      <c r="AU115" s="227"/>
      <c r="AV115" s="227"/>
      <c r="AW115" s="227"/>
      <c r="AX115" s="227"/>
      <c r="AY115" s="227"/>
      <c r="AZ115" s="227"/>
    </row>
    <row r="116" spans="1:52" s="1770" customFormat="1" ht="45.75" customHeight="1">
      <c r="A116" s="2446" t="s">
        <v>676</v>
      </c>
      <c r="B116" s="2446"/>
      <c r="C116" s="2446"/>
      <c r="D116" s="2446"/>
      <c r="E116" s="2446"/>
      <c r="F116" s="2446"/>
      <c r="G116" s="2446"/>
    </row>
    <row r="117" spans="1:52" s="1498" customFormat="1">
      <c r="A117" s="2447" t="s">
        <v>668</v>
      </c>
      <c r="B117" s="2449" t="s">
        <v>669</v>
      </c>
      <c r="C117" s="2450"/>
      <c r="D117" s="2450"/>
      <c r="E117" s="2450"/>
      <c r="F117" s="2450"/>
      <c r="G117" s="2451"/>
      <c r="H117" s="882"/>
      <c r="I117" s="882"/>
      <c r="J117" s="882"/>
      <c r="AP117" s="227"/>
      <c r="AQ117" s="227"/>
      <c r="AR117" s="227"/>
      <c r="AS117" s="227"/>
      <c r="AT117" s="227"/>
      <c r="AU117" s="227"/>
      <c r="AV117" s="227"/>
      <c r="AW117" s="227"/>
      <c r="AX117" s="227"/>
      <c r="AY117" s="227"/>
      <c r="AZ117" s="227"/>
    </row>
    <row r="118" spans="1:52" s="1498" customFormat="1" ht="18.75" customHeight="1">
      <c r="A118" s="2448"/>
      <c r="B118" s="2452" t="s">
        <v>23</v>
      </c>
      <c r="C118" s="2454" t="s">
        <v>670</v>
      </c>
      <c r="D118" s="2449" t="s">
        <v>645</v>
      </c>
      <c r="E118" s="2450"/>
      <c r="F118" s="2456"/>
      <c r="G118" s="2457" t="s">
        <v>671</v>
      </c>
      <c r="H118" s="882"/>
      <c r="I118" s="882"/>
      <c r="J118" s="882"/>
      <c r="AP118" s="227"/>
      <c r="AQ118" s="227"/>
      <c r="AR118" s="227"/>
      <c r="AS118" s="227"/>
      <c r="AT118" s="227"/>
      <c r="AU118" s="227"/>
      <c r="AV118" s="227"/>
      <c r="AW118" s="227"/>
      <c r="AX118" s="227"/>
      <c r="AY118" s="227"/>
      <c r="AZ118" s="227"/>
    </row>
    <row r="119" spans="1:52" s="1498" customFormat="1" ht="21.75" customHeight="1">
      <c r="A119" s="2448"/>
      <c r="B119" s="2453"/>
      <c r="C119" s="2455"/>
      <c r="D119" s="1517" t="s">
        <v>672</v>
      </c>
      <c r="E119" s="1517" t="s">
        <v>673</v>
      </c>
      <c r="F119" s="1518" t="s">
        <v>677</v>
      </c>
      <c r="G119" s="2458"/>
      <c r="H119" s="882"/>
      <c r="I119" s="882"/>
      <c r="J119" s="882"/>
      <c r="AP119" s="227"/>
      <c r="AQ119" s="227"/>
      <c r="AR119" s="227"/>
      <c r="AS119" s="227"/>
      <c r="AT119" s="227"/>
      <c r="AU119" s="227"/>
      <c r="AV119" s="227"/>
      <c r="AW119" s="227"/>
      <c r="AX119" s="227"/>
      <c r="AY119" s="227"/>
      <c r="AZ119" s="227"/>
    </row>
    <row r="120" spans="1:52" s="1498" customFormat="1" ht="20.25" customHeight="1">
      <c r="A120" s="1510" t="s">
        <v>32</v>
      </c>
      <c r="B120" s="1519">
        <f>SUM(C120:F120)</f>
        <v>0</v>
      </c>
      <c r="C120" s="1520"/>
      <c r="D120" s="1521"/>
      <c r="E120" s="1521"/>
      <c r="F120" s="1522"/>
      <c r="G120" s="1520"/>
      <c r="H120" s="882"/>
      <c r="I120" s="882"/>
      <c r="J120" s="882"/>
      <c r="AP120" s="227"/>
      <c r="AQ120" s="227"/>
      <c r="AR120" s="227"/>
      <c r="AS120" s="227"/>
      <c r="AT120" s="227"/>
      <c r="AU120" s="227"/>
      <c r="AV120" s="227"/>
      <c r="AW120" s="227"/>
      <c r="AX120" s="227"/>
      <c r="AY120" s="227"/>
      <c r="AZ120" s="227"/>
    </row>
    <row r="121" spans="1:52" s="1498" customFormat="1" ht="20.25" customHeight="1">
      <c r="A121" s="1510" t="s">
        <v>33</v>
      </c>
      <c r="B121" s="1519">
        <f t="shared" ref="B121:B130" si="5">SUM(C121:F121)</f>
        <v>0</v>
      </c>
      <c r="C121" s="1520"/>
      <c r="D121" s="1521"/>
      <c r="E121" s="1521"/>
      <c r="F121" s="1522"/>
      <c r="G121" s="1520"/>
      <c r="H121" s="882"/>
      <c r="I121" s="882"/>
      <c r="J121" s="882"/>
      <c r="AP121" s="227"/>
      <c r="AQ121" s="227"/>
      <c r="AR121" s="227"/>
      <c r="AS121" s="227"/>
      <c r="AT121" s="227"/>
      <c r="AU121" s="227"/>
      <c r="AV121" s="227"/>
      <c r="AW121" s="227"/>
      <c r="AX121" s="227"/>
      <c r="AY121" s="227"/>
      <c r="AZ121" s="227"/>
    </row>
    <row r="122" spans="1:52" s="1498" customFormat="1" ht="20.25" customHeight="1">
      <c r="A122" s="1510" t="s">
        <v>34</v>
      </c>
      <c r="B122" s="1519">
        <f t="shared" si="5"/>
        <v>0</v>
      </c>
      <c r="C122" s="1520"/>
      <c r="D122" s="1521"/>
      <c r="E122" s="1521"/>
      <c r="F122" s="1522"/>
      <c r="G122" s="1520"/>
      <c r="H122" s="882"/>
      <c r="I122" s="882"/>
      <c r="J122" s="882"/>
      <c r="AP122" s="227"/>
      <c r="AQ122" s="227"/>
      <c r="AR122" s="227"/>
      <c r="AS122" s="227"/>
      <c r="AT122" s="227"/>
      <c r="AU122" s="227"/>
      <c r="AV122" s="227"/>
      <c r="AW122" s="227"/>
      <c r="AX122" s="227"/>
      <c r="AY122" s="227"/>
      <c r="AZ122" s="227"/>
    </row>
    <row r="123" spans="1:52" s="1498" customFormat="1" ht="20.25" customHeight="1">
      <c r="A123" s="1510" t="s">
        <v>35</v>
      </c>
      <c r="B123" s="1519">
        <f t="shared" si="5"/>
        <v>0</v>
      </c>
      <c r="C123" s="1520"/>
      <c r="D123" s="1521"/>
      <c r="E123" s="1521"/>
      <c r="F123" s="1522"/>
      <c r="G123" s="1520"/>
      <c r="H123" s="882"/>
      <c r="I123" s="882"/>
      <c r="J123" s="882"/>
      <c r="AP123" s="227"/>
      <c r="AQ123" s="227"/>
      <c r="AR123" s="227"/>
      <c r="AS123" s="227"/>
      <c r="AT123" s="227"/>
      <c r="AU123" s="227"/>
      <c r="AV123" s="227"/>
      <c r="AW123" s="227"/>
      <c r="AX123" s="227"/>
      <c r="AY123" s="227"/>
      <c r="AZ123" s="227"/>
    </row>
    <row r="124" spans="1:52" s="1498" customFormat="1" ht="20.25" customHeight="1">
      <c r="A124" s="1510" t="s">
        <v>36</v>
      </c>
      <c r="B124" s="1519">
        <f t="shared" si="5"/>
        <v>0</v>
      </c>
      <c r="C124" s="1520"/>
      <c r="D124" s="1521"/>
      <c r="E124" s="1521"/>
      <c r="F124" s="1522"/>
      <c r="G124" s="1520"/>
      <c r="H124" s="882"/>
      <c r="I124" s="882"/>
      <c r="J124" s="882"/>
      <c r="AP124" s="227"/>
      <c r="AQ124" s="227"/>
      <c r="AR124" s="227"/>
      <c r="AS124" s="227"/>
      <c r="AT124" s="227"/>
      <c r="AU124" s="227"/>
      <c r="AV124" s="227"/>
      <c r="AW124" s="227"/>
      <c r="AX124" s="227"/>
      <c r="AY124" s="227"/>
      <c r="AZ124" s="227"/>
    </row>
    <row r="125" spans="1:52" s="1498" customFormat="1" ht="20.25" customHeight="1">
      <c r="A125" s="1510" t="s">
        <v>37</v>
      </c>
      <c r="B125" s="1519">
        <f t="shared" si="5"/>
        <v>0</v>
      </c>
      <c r="C125" s="1520"/>
      <c r="D125" s="1521"/>
      <c r="E125" s="1521"/>
      <c r="F125" s="1522"/>
      <c r="G125" s="1520"/>
      <c r="H125" s="882"/>
      <c r="I125" s="882"/>
      <c r="J125" s="882"/>
      <c r="AP125" s="227"/>
      <c r="AQ125" s="227"/>
      <c r="AR125" s="227"/>
      <c r="AS125" s="227"/>
      <c r="AT125" s="227"/>
      <c r="AU125" s="227"/>
      <c r="AV125" s="227"/>
      <c r="AW125" s="227"/>
      <c r="AX125" s="227"/>
      <c r="AY125" s="227"/>
      <c r="AZ125" s="227"/>
    </row>
    <row r="126" spans="1:52" s="1498" customFormat="1" ht="20.25" customHeight="1">
      <c r="A126" s="1510" t="s">
        <v>38</v>
      </c>
      <c r="B126" s="1519">
        <f t="shared" si="5"/>
        <v>0</v>
      </c>
      <c r="C126" s="1520"/>
      <c r="D126" s="1521"/>
      <c r="E126" s="1521"/>
      <c r="F126" s="1522"/>
      <c r="G126" s="1520"/>
      <c r="H126" s="882"/>
      <c r="I126" s="882"/>
      <c r="J126" s="882"/>
      <c r="AP126" s="227"/>
      <c r="AQ126" s="227"/>
      <c r="AR126" s="227"/>
      <c r="AS126" s="227"/>
      <c r="AT126" s="227"/>
      <c r="AU126" s="227"/>
      <c r="AV126" s="227"/>
      <c r="AW126" s="227"/>
      <c r="AX126" s="227"/>
      <c r="AY126" s="227"/>
      <c r="AZ126" s="227"/>
    </row>
    <row r="127" spans="1:52" s="1498" customFormat="1" ht="20.25" customHeight="1">
      <c r="A127" s="1510" t="s">
        <v>39</v>
      </c>
      <c r="B127" s="1519">
        <f t="shared" si="5"/>
        <v>0</v>
      </c>
      <c r="C127" s="1520"/>
      <c r="D127" s="1521"/>
      <c r="E127" s="1521"/>
      <c r="F127" s="1522"/>
      <c r="G127" s="1520"/>
      <c r="H127" s="882"/>
      <c r="I127" s="882"/>
      <c r="J127" s="882"/>
      <c r="AP127" s="227"/>
      <c r="AQ127" s="227"/>
      <c r="AR127" s="227"/>
      <c r="AS127" s="227"/>
      <c r="AT127" s="227"/>
      <c r="AU127" s="227"/>
      <c r="AV127" s="227"/>
      <c r="AW127" s="227"/>
      <c r="AX127" s="227"/>
      <c r="AY127" s="227"/>
      <c r="AZ127" s="227"/>
    </row>
    <row r="128" spans="1:52" s="1498" customFormat="1" ht="20.25" customHeight="1">
      <c r="A128" s="1510" t="s">
        <v>282</v>
      </c>
      <c r="B128" s="1519">
        <f t="shared" si="5"/>
        <v>0</v>
      </c>
      <c r="C128" s="1520"/>
      <c r="D128" s="1521"/>
      <c r="E128" s="1521"/>
      <c r="F128" s="1522"/>
      <c r="G128" s="1520"/>
      <c r="H128" s="882"/>
      <c r="I128" s="882"/>
      <c r="J128" s="882"/>
      <c r="AP128" s="227"/>
      <c r="AQ128" s="227"/>
      <c r="AR128" s="227"/>
      <c r="AS128" s="227"/>
      <c r="AT128" s="227"/>
      <c r="AU128" s="227"/>
      <c r="AV128" s="227"/>
      <c r="AW128" s="227"/>
      <c r="AX128" s="227"/>
      <c r="AY128" s="227"/>
      <c r="AZ128" s="227"/>
    </row>
    <row r="129" spans="1:52" s="1498" customFormat="1" ht="20.25" customHeight="1">
      <c r="A129" s="1510" t="s">
        <v>283</v>
      </c>
      <c r="B129" s="1519">
        <f t="shared" si="5"/>
        <v>0</v>
      </c>
      <c r="C129" s="1520"/>
      <c r="D129" s="1521"/>
      <c r="E129" s="1521"/>
      <c r="F129" s="1522"/>
      <c r="G129" s="1520"/>
      <c r="H129" s="882"/>
      <c r="I129" s="882"/>
      <c r="J129" s="882"/>
      <c r="AP129" s="227"/>
      <c r="AQ129" s="227"/>
      <c r="AR129" s="227"/>
      <c r="AS129" s="227"/>
      <c r="AT129" s="227"/>
      <c r="AU129" s="227"/>
      <c r="AV129" s="227"/>
      <c r="AW129" s="227"/>
      <c r="AX129" s="227"/>
      <c r="AY129" s="227"/>
      <c r="AZ129" s="227"/>
    </row>
    <row r="130" spans="1:52" s="1498" customFormat="1" ht="20.25" customHeight="1">
      <c r="A130" s="1523" t="s">
        <v>284</v>
      </c>
      <c r="B130" s="1524">
        <f t="shared" si="5"/>
        <v>0</v>
      </c>
      <c r="C130" s="1525"/>
      <c r="D130" s="1526"/>
      <c r="E130" s="1526"/>
      <c r="F130" s="1527"/>
      <c r="G130" s="1525"/>
      <c r="H130" s="882"/>
      <c r="I130" s="882"/>
      <c r="J130" s="882"/>
      <c r="AP130" s="227"/>
      <c r="AQ130" s="227"/>
      <c r="AR130" s="227"/>
      <c r="AS130" s="227"/>
      <c r="AT130" s="227"/>
      <c r="AU130" s="227"/>
      <c r="AV130" s="227"/>
      <c r="AW130" s="227"/>
      <c r="AX130" s="227"/>
      <c r="AY130" s="227"/>
      <c r="AZ130" s="227"/>
    </row>
    <row r="131" spans="1:52" s="1498" customFormat="1">
      <c r="A131" s="1528" t="s">
        <v>23</v>
      </c>
      <c r="B131" s="1529">
        <f>SUM(C131:F131)</f>
        <v>0</v>
      </c>
      <c r="C131" s="1529">
        <f>SUM(C120:C130)</f>
        <v>0</v>
      </c>
      <c r="D131" s="1529">
        <f>SUM(D120:D130)</f>
        <v>0</v>
      </c>
      <c r="E131" s="1529">
        <f>SUM(E120:E130)</f>
        <v>0</v>
      </c>
      <c r="F131" s="1530">
        <f>SUM(F120:F130)</f>
        <v>0</v>
      </c>
      <c r="G131" s="1531">
        <f>SUM(G120:G130)</f>
        <v>0</v>
      </c>
      <c r="H131" s="882"/>
      <c r="I131" s="882"/>
      <c r="J131" s="882"/>
      <c r="AP131" s="227"/>
      <c r="AQ131" s="227"/>
      <c r="AR131" s="227"/>
      <c r="AS131" s="227"/>
      <c r="AT131" s="227"/>
      <c r="AU131" s="227"/>
      <c r="AV131" s="227"/>
      <c r="AW131" s="227"/>
      <c r="AX131" s="227"/>
      <c r="AY131" s="227"/>
      <c r="AZ131" s="227"/>
    </row>
  </sheetData>
  <mergeCells count="33">
    <mergeCell ref="A99:G99"/>
    <mergeCell ref="A117:A119"/>
    <mergeCell ref="B117:G117"/>
    <mergeCell ref="B118:B119"/>
    <mergeCell ref="C118:C119"/>
    <mergeCell ref="D118:F118"/>
    <mergeCell ref="G118:G119"/>
    <mergeCell ref="A116:G116"/>
    <mergeCell ref="A100:A102"/>
    <mergeCell ref="B100:G100"/>
    <mergeCell ref="B101:B102"/>
    <mergeCell ref="C101:C102"/>
    <mergeCell ref="D101:F101"/>
    <mergeCell ref="G101:G102"/>
    <mergeCell ref="L27:L28"/>
    <mergeCell ref="A43:C43"/>
    <mergeCell ref="A44:K44"/>
    <mergeCell ref="A45:A47"/>
    <mergeCell ref="B45:K45"/>
    <mergeCell ref="B46:B47"/>
    <mergeCell ref="C46:C47"/>
    <mergeCell ref="D46:E46"/>
    <mergeCell ref="F46:K46"/>
    <mergeCell ref="L46:L47"/>
    <mergeCell ref="A7:K7"/>
    <mergeCell ref="A24:C24"/>
    <mergeCell ref="A25:K25"/>
    <mergeCell ref="A26:A28"/>
    <mergeCell ref="B26:K26"/>
    <mergeCell ref="B27:B28"/>
    <mergeCell ref="C27:C28"/>
    <mergeCell ref="D27:E27"/>
    <mergeCell ref="F27:K27"/>
  </mergeCells>
  <dataValidations count="5">
    <dataValidation allowBlank="1" showInputMessage="1" showErrorMessage="1" errorTitle="Error de ingreso" error="Debe ingresar sólo números enteros positivos." sqref="BA117:XFD131 B100:J115 A7:K7 L27:L28 L46:L47 B89:AO98 H99:J99 A89:A131 BA89:XFD115 K99:AO115 B117:AO131" xr:uid="{00000000-0002-0000-0800-000000000000}"/>
    <dataValidation type="whole" allowBlank="1" showInputMessage="1" showErrorMessage="1" errorTitle="Error de ingreso" error="Debe ingresar sólo números enteros positivos." sqref="B10:C23 L29:L42 L48:L61" xr:uid="{00000000-0002-0000-0800-000001000000}">
      <formula1>0</formula1>
      <formula2>1000000000</formula2>
    </dataValidation>
    <dataValidation allowBlank="1" showInputMessage="1" showErrorMessage="1" errorTitle="Error" error="Por favor ingrese números enteros" sqref="B77" xr:uid="{00000000-0002-0000-0800-000002000000}"/>
    <dataValidation type="whole" allowBlank="1" showInputMessage="1" showErrorMessage="1" errorTitle="Error" error="Por favor ingrese números enteros" sqref="B27:B28 B46:B47 B64" xr:uid="{00000000-0002-0000-0800-000003000000}">
      <formula1>0</formula1>
      <formula2>10000000000</formula2>
    </dataValidation>
    <dataValidation type="whole" allowBlank="1" showInputMessage="1" showErrorMessage="1" errorTitle="Error" error="Por favor ingrese números enteros" sqref="B45 B48:B63 B65:B76 B26 B8:C8 D8:K24 A8:A24 B24:C24 L6:L26 A6:K6 C26:K43 B29:B43 A26:A43 L43:L45 L62:L88 M6:XFD88 A45:A88 C45:K88 B78:B88" xr:uid="{00000000-0002-0000-0800-000004000000}">
      <formula1>0</formula1>
      <formula2>999999999</formula2>
    </dataValidation>
  </dataValidations>
  <pageMargins left="0.7" right="0.7" top="0.75" bottom="0.75" header="0.3" footer="0.3"/>
  <pageSetup orientation="portrait" horizontalDpi="360" verticalDpi="36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197F7-C1E2-4F20-B3EB-519D5C708FA4}">
  <dimension ref="A1:CJ98"/>
  <sheetViews>
    <sheetView workbookViewId="0"/>
  </sheetViews>
  <sheetFormatPr defaultColWidth="11.42578125" defaultRowHeight="10.5"/>
  <cols>
    <col min="1" max="1" width="56.5703125" style="7" customWidth="1"/>
    <col min="2" max="2" width="13.5703125" style="7" customWidth="1"/>
    <col min="3" max="9" width="11.5703125" style="7" customWidth="1"/>
    <col min="10" max="10" width="11.140625" style="7" customWidth="1"/>
    <col min="11" max="11" width="11.5703125" style="7" customWidth="1"/>
    <col min="12" max="12" width="13" style="7" customWidth="1"/>
    <col min="13" max="13" width="10.5703125" style="7" customWidth="1"/>
    <col min="14" max="14" width="9.5703125" style="7" customWidth="1"/>
    <col min="15" max="15" width="11" style="7" customWidth="1"/>
    <col min="16" max="16" width="10.85546875" style="7" customWidth="1"/>
    <col min="17" max="17" width="11.42578125" style="7"/>
    <col min="18" max="18" width="13.28515625" style="7" customWidth="1"/>
    <col min="19" max="48" width="11.42578125" style="7"/>
    <col min="49" max="49" width="9.42578125" style="7" hidden="1" customWidth="1"/>
    <col min="50" max="73" width="9.42578125" style="82" hidden="1" customWidth="1"/>
    <col min="74" max="74" width="9.42578125" style="7" hidden="1" customWidth="1"/>
    <col min="75" max="78" width="11.42578125" style="81"/>
    <col min="79" max="83" width="11.42578125" style="7"/>
    <col min="84" max="85" width="11.42578125" style="81"/>
    <col min="86" max="16384" width="11.42578125" style="7"/>
  </cols>
  <sheetData>
    <row r="1" spans="1:87" s="8" customFormat="1" ht="21.75" customHeight="1">
      <c r="B1" s="2331" t="s">
        <v>678</v>
      </c>
      <c r="C1" s="2331"/>
      <c r="D1" s="2331"/>
      <c r="E1" s="2331"/>
      <c r="F1" s="2331"/>
      <c r="G1" s="2331"/>
      <c r="H1" s="2331"/>
      <c r="I1" s="2331"/>
      <c r="J1" s="2331"/>
      <c r="K1" s="2331"/>
      <c r="L1" s="2331"/>
      <c r="M1" s="2331"/>
      <c r="N1" s="2331"/>
      <c r="O1" s="2331"/>
      <c r="P1" s="2331"/>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82"/>
      <c r="AY1" s="82"/>
      <c r="AZ1" s="82"/>
      <c r="BA1" s="1532"/>
      <c r="BB1" s="1532"/>
      <c r="BC1" s="1532"/>
      <c r="BD1" s="1532"/>
      <c r="BE1" s="1532"/>
      <c r="BF1" s="1532"/>
      <c r="BG1" s="1532"/>
      <c r="BH1" s="1532"/>
      <c r="BI1" s="1532"/>
      <c r="BJ1" s="1532"/>
      <c r="BK1" s="1532"/>
      <c r="BL1" s="1532"/>
      <c r="BM1" s="1532"/>
      <c r="BN1" s="1532"/>
      <c r="BO1" s="1532"/>
      <c r="BP1" s="1533"/>
      <c r="BQ1" s="1533"/>
      <c r="BR1" s="1533"/>
      <c r="BS1" s="1533"/>
      <c r="BT1" s="1532"/>
      <c r="BU1" s="1532"/>
      <c r="BW1" s="1195"/>
      <c r="BX1" s="1195"/>
      <c r="BY1" s="1195"/>
      <c r="BZ1" s="1195"/>
      <c r="CF1" s="1195"/>
      <c r="CG1" s="1195"/>
    </row>
    <row r="2" spans="1:87" ht="44.1" customHeight="1">
      <c r="A2" s="2480" t="s">
        <v>679</v>
      </c>
      <c r="B2" s="2480"/>
      <c r="C2" s="2480"/>
      <c r="D2" s="2480"/>
      <c r="E2" s="2480"/>
      <c r="F2" s="2480"/>
      <c r="G2" s="2480"/>
      <c r="H2" s="1197"/>
      <c r="I2" s="1197"/>
      <c r="J2" s="1197"/>
      <c r="BP2" s="64"/>
      <c r="BQ2" s="64"/>
      <c r="BR2" s="64"/>
      <c r="BS2" s="64"/>
    </row>
    <row r="3" spans="1:87" ht="20.100000000000001" customHeight="1">
      <c r="A3" s="1534"/>
      <c r="B3" s="1535"/>
      <c r="C3" s="1535"/>
      <c r="D3" s="1535"/>
      <c r="E3" s="2481" t="s">
        <v>680</v>
      </c>
      <c r="F3" s="2482"/>
      <c r="G3" s="2482"/>
      <c r="H3" s="2482"/>
      <c r="I3" s="2482"/>
      <c r="J3" s="2483"/>
      <c r="K3" s="2468" t="s">
        <v>681</v>
      </c>
      <c r="L3" s="1885" t="s">
        <v>682</v>
      </c>
      <c r="BP3" s="64"/>
      <c r="BQ3" s="64"/>
      <c r="BR3" s="64"/>
      <c r="BS3" s="64"/>
    </row>
    <row r="4" spans="1:87" ht="15.75" customHeight="1">
      <c r="A4" s="1536"/>
      <c r="B4" s="2484" t="s">
        <v>23</v>
      </c>
      <c r="C4" s="2178"/>
      <c r="D4" s="2178"/>
      <c r="E4" s="2178" t="s">
        <v>683</v>
      </c>
      <c r="F4" s="2178"/>
      <c r="G4" s="2178" t="s">
        <v>684</v>
      </c>
      <c r="H4" s="2178"/>
      <c r="I4" s="2178" t="s">
        <v>685</v>
      </c>
      <c r="J4" s="2178"/>
      <c r="K4" s="2469"/>
      <c r="L4" s="1886"/>
      <c r="BP4" s="64"/>
      <c r="BQ4" s="64"/>
      <c r="BR4" s="64"/>
      <c r="BS4" s="64"/>
    </row>
    <row r="5" spans="1:87" ht="26.25" customHeight="1">
      <c r="A5" s="1536"/>
      <c r="B5" s="1537" t="s">
        <v>353</v>
      </c>
      <c r="C5" s="1538" t="s">
        <v>52</v>
      </c>
      <c r="D5" s="1539" t="s">
        <v>51</v>
      </c>
      <c r="E5" s="1540" t="s">
        <v>52</v>
      </c>
      <c r="F5" s="1539" t="s">
        <v>51</v>
      </c>
      <c r="G5" s="1538" t="s">
        <v>52</v>
      </c>
      <c r="H5" s="1541" t="s">
        <v>51</v>
      </c>
      <c r="I5" s="1538" t="s">
        <v>52</v>
      </c>
      <c r="J5" s="1542" t="s">
        <v>51</v>
      </c>
      <c r="K5" s="2470"/>
      <c r="L5" s="1887"/>
      <c r="BP5" s="64"/>
      <c r="BQ5" s="64"/>
      <c r="BR5" s="64"/>
      <c r="BS5" s="64"/>
    </row>
    <row r="6" spans="1:87" ht="26.25" customHeight="1">
      <c r="A6" s="1543" t="s">
        <v>686</v>
      </c>
      <c r="B6" s="1544">
        <f>SUM(C6:D6)</f>
        <v>0</v>
      </c>
      <c r="C6" s="1545">
        <f>+E6+G6+I6</f>
        <v>0</v>
      </c>
      <c r="D6" s="1546">
        <f>+F6+H6+J6</f>
        <v>0</v>
      </c>
      <c r="E6" s="1547"/>
      <c r="F6" s="1548"/>
      <c r="G6" s="1549"/>
      <c r="H6" s="1548"/>
      <c r="I6" s="1549"/>
      <c r="J6" s="1550"/>
      <c r="K6" s="1551"/>
      <c r="L6" s="1771"/>
      <c r="BP6" s="64"/>
      <c r="BQ6" s="64"/>
      <c r="BR6" s="64"/>
      <c r="BS6" s="64"/>
    </row>
    <row r="7" spans="1:87" ht="25.5" customHeight="1">
      <c r="A7" s="1552" t="s">
        <v>687</v>
      </c>
      <c r="B7" s="1553"/>
      <c r="C7" s="1553"/>
      <c r="D7" s="81"/>
      <c r="E7" s="81"/>
      <c r="F7" s="81"/>
      <c r="G7" s="81"/>
      <c r="H7" s="81"/>
      <c r="I7" s="81"/>
      <c r="J7" s="81"/>
      <c r="K7" s="259"/>
      <c r="BP7" s="64"/>
      <c r="BQ7" s="64"/>
      <c r="BR7" s="64"/>
      <c r="BS7" s="64"/>
    </row>
    <row r="8" spans="1:87" ht="15.75" customHeight="1">
      <c r="A8" s="2178" t="s">
        <v>688</v>
      </c>
      <c r="B8" s="2472" t="s">
        <v>23</v>
      </c>
      <c r="C8" s="2473"/>
      <c r="D8" s="2468"/>
      <c r="E8" s="2476" t="s">
        <v>689</v>
      </c>
      <c r="F8" s="2477"/>
      <c r="G8" s="2477"/>
      <c r="H8" s="2477"/>
      <c r="I8" s="2477"/>
      <c r="J8" s="2477"/>
      <c r="K8" s="2477"/>
      <c r="L8" s="2477"/>
      <c r="M8" s="2477"/>
      <c r="N8" s="2477"/>
      <c r="O8" s="2477"/>
      <c r="P8" s="2478"/>
      <c r="Q8" s="2468" t="s">
        <v>681</v>
      </c>
      <c r="BP8" s="64"/>
      <c r="BQ8" s="64"/>
      <c r="BR8" s="64"/>
      <c r="BS8" s="64"/>
    </row>
    <row r="9" spans="1:87" ht="15.75" customHeight="1">
      <c r="A9" s="2178"/>
      <c r="B9" s="2474"/>
      <c r="C9" s="2475"/>
      <c r="D9" s="2470"/>
      <c r="E9" s="2476" t="s">
        <v>690</v>
      </c>
      <c r="F9" s="2479"/>
      <c r="G9" s="2476" t="s">
        <v>691</v>
      </c>
      <c r="H9" s="2479"/>
      <c r="I9" s="2476" t="s">
        <v>692</v>
      </c>
      <c r="J9" s="2479"/>
      <c r="K9" s="2476" t="s">
        <v>693</v>
      </c>
      <c r="L9" s="2479"/>
      <c r="M9" s="2476" t="s">
        <v>125</v>
      </c>
      <c r="N9" s="2479"/>
      <c r="O9" s="2476" t="s">
        <v>694</v>
      </c>
      <c r="P9" s="2478"/>
      <c r="Q9" s="2469"/>
      <c r="BP9" s="64"/>
      <c r="BQ9" s="64"/>
      <c r="BR9" s="64"/>
      <c r="BS9" s="64"/>
    </row>
    <row r="10" spans="1:87" ht="18" customHeight="1">
      <c r="A10" s="2178"/>
      <c r="B10" s="1537" t="s">
        <v>589</v>
      </c>
      <c r="C10" s="1538" t="s">
        <v>52</v>
      </c>
      <c r="D10" s="1539" t="s">
        <v>51</v>
      </c>
      <c r="E10" s="1540" t="s">
        <v>52</v>
      </c>
      <c r="F10" s="1541" t="s">
        <v>51</v>
      </c>
      <c r="G10" s="1538" t="s">
        <v>52</v>
      </c>
      <c r="H10" s="1541" t="s">
        <v>51</v>
      </c>
      <c r="I10" s="1538" t="s">
        <v>52</v>
      </c>
      <c r="J10" s="1541" t="s">
        <v>51</v>
      </c>
      <c r="K10" s="1538" t="s">
        <v>52</v>
      </c>
      <c r="L10" s="1541" t="s">
        <v>51</v>
      </c>
      <c r="M10" s="1538" t="s">
        <v>52</v>
      </c>
      <c r="N10" s="1541" t="s">
        <v>51</v>
      </c>
      <c r="O10" s="1538" t="s">
        <v>52</v>
      </c>
      <c r="P10" s="1542" t="s">
        <v>51</v>
      </c>
      <c r="Q10" s="2470"/>
      <c r="BP10" s="64"/>
      <c r="BQ10" s="64"/>
      <c r="BR10" s="64"/>
      <c r="BS10" s="64"/>
    </row>
    <row r="11" spans="1:87" ht="15.75" customHeight="1">
      <c r="A11" s="1554" t="s">
        <v>23</v>
      </c>
      <c r="B11" s="1555">
        <f>SUM(C11:D11)</f>
        <v>0</v>
      </c>
      <c r="C11" s="1556">
        <f t="shared" ref="C11:Q11" si="0">SUM(C12:C14)</f>
        <v>0</v>
      </c>
      <c r="D11" s="76">
        <f t="shared" si="0"/>
        <v>0</v>
      </c>
      <c r="E11" s="1555">
        <f t="shared" si="0"/>
        <v>0</v>
      </c>
      <c r="F11" s="76">
        <f t="shared" si="0"/>
        <v>0</v>
      </c>
      <c r="G11" s="1556">
        <f t="shared" si="0"/>
        <v>0</v>
      </c>
      <c r="H11" s="76">
        <f t="shared" si="0"/>
        <v>0</v>
      </c>
      <c r="I11" s="1556">
        <f t="shared" si="0"/>
        <v>0</v>
      </c>
      <c r="J11" s="76">
        <f t="shared" si="0"/>
        <v>0</v>
      </c>
      <c r="K11" s="1556">
        <f t="shared" si="0"/>
        <v>0</v>
      </c>
      <c r="L11" s="76">
        <f t="shared" si="0"/>
        <v>0</v>
      </c>
      <c r="M11" s="1556">
        <f t="shared" si="0"/>
        <v>0</v>
      </c>
      <c r="N11" s="76">
        <f t="shared" si="0"/>
        <v>0</v>
      </c>
      <c r="O11" s="1556">
        <f t="shared" si="0"/>
        <v>0</v>
      </c>
      <c r="P11" s="1557">
        <f t="shared" si="0"/>
        <v>0</v>
      </c>
      <c r="Q11" s="76">
        <f t="shared" si="0"/>
        <v>0</v>
      </c>
      <c r="BP11" s="64"/>
      <c r="BQ11" s="64"/>
      <c r="BR11" s="64"/>
      <c r="BS11" s="64"/>
    </row>
    <row r="12" spans="1:87" ht="15.75" customHeight="1">
      <c r="A12" s="1558" t="s">
        <v>695</v>
      </c>
      <c r="B12" s="1559">
        <f>SUM(C12:D12)</f>
        <v>0</v>
      </c>
      <c r="C12" s="1560">
        <f t="shared" ref="C12:D14" si="1">+E12+G12+I12+K12+M12+O12</f>
        <v>0</v>
      </c>
      <c r="D12" s="1561">
        <f t="shared" si="1"/>
        <v>0</v>
      </c>
      <c r="E12" s="1562"/>
      <c r="F12" s="1563"/>
      <c r="G12" s="1562"/>
      <c r="H12" s="1563"/>
      <c r="I12" s="1562"/>
      <c r="J12" s="1563"/>
      <c r="K12" s="1562"/>
      <c r="L12" s="1563"/>
      <c r="M12" s="1562"/>
      <c r="N12" s="1563"/>
      <c r="O12" s="1562"/>
      <c r="P12" s="1564"/>
      <c r="Q12" s="19"/>
      <c r="BP12" s="64"/>
      <c r="BQ12" s="64"/>
      <c r="BR12" s="64"/>
      <c r="BS12" s="64"/>
    </row>
    <row r="13" spans="1:87" ht="15.75" customHeight="1">
      <c r="A13" s="1558" t="s">
        <v>696</v>
      </c>
      <c r="B13" s="1565">
        <f>SUM(C13:D13)</f>
        <v>0</v>
      </c>
      <c r="C13" s="1566">
        <f t="shared" si="1"/>
        <v>0</v>
      </c>
      <c r="D13" s="1567">
        <f t="shared" si="1"/>
        <v>0</v>
      </c>
      <c r="E13" s="1568"/>
      <c r="F13" s="1569"/>
      <c r="G13" s="1568"/>
      <c r="H13" s="1569"/>
      <c r="I13" s="1568"/>
      <c r="J13" s="1569"/>
      <c r="K13" s="1568"/>
      <c r="L13" s="1569"/>
      <c r="M13" s="1568"/>
      <c r="N13" s="1569"/>
      <c r="O13" s="1568"/>
      <c r="P13" s="1570"/>
      <c r="Q13" s="29"/>
      <c r="BP13" s="64"/>
      <c r="BQ13" s="64"/>
      <c r="BR13" s="64"/>
      <c r="BS13" s="64"/>
    </row>
    <row r="14" spans="1:87" ht="15" customHeight="1">
      <c r="A14" s="1571" t="s">
        <v>697</v>
      </c>
      <c r="B14" s="1572">
        <f>SUM(C14:D14)</f>
        <v>0</v>
      </c>
      <c r="C14" s="1573">
        <f t="shared" si="1"/>
        <v>0</v>
      </c>
      <c r="D14" s="1574">
        <f t="shared" si="1"/>
        <v>0</v>
      </c>
      <c r="E14" s="1575"/>
      <c r="F14" s="1576"/>
      <c r="G14" s="1575"/>
      <c r="H14" s="1576"/>
      <c r="I14" s="1575"/>
      <c r="J14" s="1576"/>
      <c r="K14" s="1575"/>
      <c r="L14" s="1576"/>
      <c r="M14" s="1575"/>
      <c r="N14" s="1576"/>
      <c r="O14" s="1575"/>
      <c r="P14" s="1577"/>
      <c r="Q14" s="45"/>
      <c r="BP14" s="64"/>
      <c r="BQ14" s="64"/>
      <c r="BR14" s="64"/>
      <c r="BS14" s="64"/>
      <c r="BW14" s="7"/>
    </row>
    <row r="15" spans="1:87" ht="20.100000000000001" customHeight="1">
      <c r="A15" s="1552" t="s">
        <v>698</v>
      </c>
      <c r="BP15" s="64"/>
      <c r="BQ15" s="64"/>
      <c r="BR15" s="64"/>
      <c r="BS15" s="64"/>
      <c r="BW15" s="7"/>
      <c r="BX15" s="7"/>
      <c r="CA15" s="81"/>
      <c r="CB15" s="81"/>
      <c r="CF15" s="7"/>
      <c r="CG15" s="7"/>
      <c r="CH15" s="81"/>
      <c r="CI15" s="81"/>
    </row>
    <row r="16" spans="1:87" ht="16.5" customHeight="1">
      <c r="A16" s="2178" t="s">
        <v>699</v>
      </c>
      <c r="B16" s="2472" t="s">
        <v>23</v>
      </c>
      <c r="C16" s="2473"/>
      <c r="D16" s="2468"/>
      <c r="E16" s="2476" t="s">
        <v>689</v>
      </c>
      <c r="F16" s="2477"/>
      <c r="G16" s="2477"/>
      <c r="H16" s="2477"/>
      <c r="I16" s="2477"/>
      <c r="J16" s="2477"/>
      <c r="K16" s="2477"/>
      <c r="L16" s="2477"/>
      <c r="M16" s="2477"/>
      <c r="N16" s="2477"/>
      <c r="O16" s="2477"/>
      <c r="P16" s="2478"/>
      <c r="Q16" s="2468" t="s">
        <v>681</v>
      </c>
      <c r="BP16" s="64"/>
      <c r="BQ16" s="64"/>
      <c r="BR16" s="64"/>
      <c r="BS16" s="64"/>
      <c r="BW16" s="7"/>
      <c r="BX16" s="7"/>
      <c r="CA16" s="81"/>
      <c r="CB16" s="81"/>
      <c r="CF16" s="7"/>
      <c r="CG16" s="7"/>
      <c r="CH16" s="81"/>
      <c r="CI16" s="81"/>
    </row>
    <row r="17" spans="1:88" ht="16.5" customHeight="1">
      <c r="A17" s="2178"/>
      <c r="B17" s="2474"/>
      <c r="C17" s="2475"/>
      <c r="D17" s="2470"/>
      <c r="E17" s="2476" t="s">
        <v>690</v>
      </c>
      <c r="F17" s="2479"/>
      <c r="G17" s="2476" t="s">
        <v>691</v>
      </c>
      <c r="H17" s="2479"/>
      <c r="I17" s="2476" t="s">
        <v>692</v>
      </c>
      <c r="J17" s="2479"/>
      <c r="K17" s="2476" t="s">
        <v>693</v>
      </c>
      <c r="L17" s="2479"/>
      <c r="M17" s="2476" t="s">
        <v>700</v>
      </c>
      <c r="N17" s="2479"/>
      <c r="O17" s="2476" t="s">
        <v>694</v>
      </c>
      <c r="P17" s="2478"/>
      <c r="Q17" s="2469"/>
      <c r="BP17" s="64"/>
      <c r="BQ17" s="64"/>
      <c r="BR17" s="64"/>
      <c r="BS17" s="64"/>
      <c r="BW17" s="7"/>
      <c r="BX17" s="7"/>
      <c r="CA17" s="81"/>
      <c r="CB17" s="81"/>
      <c r="CC17" s="81"/>
      <c r="CF17" s="7"/>
      <c r="CG17" s="7"/>
      <c r="CI17" s="81"/>
      <c r="CJ17" s="81"/>
    </row>
    <row r="18" spans="1:88" ht="21.75" customHeight="1">
      <c r="A18" s="2178"/>
      <c r="B18" s="1537" t="s">
        <v>589</v>
      </c>
      <c r="C18" s="1538" t="s">
        <v>52</v>
      </c>
      <c r="D18" s="1541" t="s">
        <v>51</v>
      </c>
      <c r="E18" s="1540" t="s">
        <v>52</v>
      </c>
      <c r="F18" s="1541" t="s">
        <v>51</v>
      </c>
      <c r="G18" s="1538" t="s">
        <v>52</v>
      </c>
      <c r="H18" s="1541" t="s">
        <v>51</v>
      </c>
      <c r="I18" s="1538" t="s">
        <v>52</v>
      </c>
      <c r="J18" s="1541" t="s">
        <v>51</v>
      </c>
      <c r="K18" s="1538" t="s">
        <v>52</v>
      </c>
      <c r="L18" s="1541" t="s">
        <v>51</v>
      </c>
      <c r="M18" s="1538" t="s">
        <v>52</v>
      </c>
      <c r="N18" s="1541" t="s">
        <v>51</v>
      </c>
      <c r="O18" s="1538" t="s">
        <v>52</v>
      </c>
      <c r="P18" s="1542" t="s">
        <v>51</v>
      </c>
      <c r="Q18" s="2470"/>
      <c r="BP18" s="64"/>
      <c r="BQ18" s="64"/>
      <c r="BR18" s="64"/>
      <c r="BS18" s="64"/>
      <c r="BW18" s="7"/>
      <c r="BX18" s="7"/>
      <c r="BY18" s="7"/>
      <c r="CA18" s="81"/>
      <c r="CB18" s="81"/>
      <c r="CC18" s="81"/>
      <c r="CF18" s="7"/>
      <c r="CG18" s="7"/>
      <c r="CI18" s="81"/>
      <c r="CJ18" s="81"/>
    </row>
    <row r="19" spans="1:88" ht="25.5" customHeight="1">
      <c r="A19" s="1578" t="s">
        <v>701</v>
      </c>
      <c r="B19" s="1559">
        <f t="shared" ref="B19:B24" si="2">SUM(C19:D19)</f>
        <v>0</v>
      </c>
      <c r="C19" s="1560">
        <f>+I19+K19+M19+O19</f>
        <v>0</v>
      </c>
      <c r="D19" s="1561">
        <f>+J19+L19+N19+P19</f>
        <v>0</v>
      </c>
      <c r="E19" s="1579"/>
      <c r="F19" s="1580"/>
      <c r="G19" s="1579"/>
      <c r="H19" s="1580"/>
      <c r="I19" s="1562"/>
      <c r="J19" s="1563"/>
      <c r="K19" s="1562"/>
      <c r="L19" s="1563"/>
      <c r="M19" s="1562"/>
      <c r="N19" s="1563"/>
      <c r="O19" s="1562"/>
      <c r="P19" s="1564"/>
      <c r="Q19" s="19"/>
      <c r="BP19" s="64"/>
      <c r="BQ19" s="64"/>
      <c r="BR19" s="64"/>
      <c r="BS19" s="64"/>
      <c r="BW19" s="7"/>
      <c r="BX19" s="7"/>
      <c r="CA19" s="81"/>
      <c r="CB19" s="81"/>
      <c r="CF19" s="7"/>
      <c r="CG19" s="7"/>
      <c r="CH19" s="81"/>
      <c r="CI19" s="81"/>
    </row>
    <row r="20" spans="1:88" ht="21.75" customHeight="1">
      <c r="A20" s="1581" t="s">
        <v>702</v>
      </c>
      <c r="B20" s="1582">
        <f t="shared" si="2"/>
        <v>0</v>
      </c>
      <c r="C20" s="1583">
        <f>+I20+K20+M20+O20</f>
        <v>0</v>
      </c>
      <c r="D20" s="1584">
        <f>+J20+L20+N20+P20</f>
        <v>0</v>
      </c>
      <c r="E20" s="1585"/>
      <c r="F20" s="1586"/>
      <c r="G20" s="1585"/>
      <c r="H20" s="1586"/>
      <c r="I20" s="1587"/>
      <c r="J20" s="1588"/>
      <c r="K20" s="1587"/>
      <c r="L20" s="1588"/>
      <c r="M20" s="1587"/>
      <c r="N20" s="1588"/>
      <c r="O20" s="1587"/>
      <c r="P20" s="1589"/>
      <c r="Q20" s="34"/>
      <c r="BP20" s="64"/>
      <c r="BQ20" s="64"/>
      <c r="BR20" s="64"/>
      <c r="BS20" s="64"/>
      <c r="BW20" s="7"/>
      <c r="CA20" s="81"/>
      <c r="CF20" s="7"/>
      <c r="CH20" s="81"/>
    </row>
    <row r="21" spans="1:88" ht="21.75" customHeight="1">
      <c r="A21" s="1581" t="s">
        <v>703</v>
      </c>
      <c r="B21" s="1582">
        <f t="shared" si="2"/>
        <v>0</v>
      </c>
      <c r="C21" s="1583">
        <f>+E21+G21</f>
        <v>0</v>
      </c>
      <c r="D21" s="1584">
        <f>+F21+H21</f>
        <v>0</v>
      </c>
      <c r="E21" s="1568"/>
      <c r="F21" s="1569"/>
      <c r="G21" s="1568"/>
      <c r="H21" s="1569"/>
      <c r="I21" s="1585"/>
      <c r="J21" s="1586"/>
      <c r="K21" s="1585"/>
      <c r="L21" s="1586"/>
      <c r="M21" s="1585"/>
      <c r="N21" s="1586"/>
      <c r="O21" s="1585"/>
      <c r="P21" s="1590"/>
      <c r="Q21" s="34"/>
      <c r="BP21" s="64"/>
      <c r="BQ21" s="64"/>
      <c r="BR21" s="64"/>
      <c r="BS21" s="64"/>
      <c r="BW21" s="7"/>
      <c r="CA21" s="81"/>
      <c r="CF21" s="7"/>
      <c r="CH21" s="81"/>
    </row>
    <row r="22" spans="1:88" ht="25.5" customHeight="1">
      <c r="A22" s="1581" t="s">
        <v>704</v>
      </c>
      <c r="B22" s="1582">
        <f t="shared" si="2"/>
        <v>0</v>
      </c>
      <c r="C22" s="1583">
        <f>+I22+K22+M22+O22</f>
        <v>0</v>
      </c>
      <c r="D22" s="1584">
        <f>+J22+L22+N22+P22</f>
        <v>0</v>
      </c>
      <c r="E22" s="1585"/>
      <c r="F22" s="1586"/>
      <c r="G22" s="1585"/>
      <c r="H22" s="1586"/>
      <c r="I22" s="1587"/>
      <c r="J22" s="1588"/>
      <c r="K22" s="1587"/>
      <c r="L22" s="1588"/>
      <c r="M22" s="1587"/>
      <c r="N22" s="1588"/>
      <c r="O22" s="1587"/>
      <c r="P22" s="1589"/>
      <c r="Q22" s="34"/>
      <c r="BP22" s="64"/>
      <c r="BQ22" s="64"/>
      <c r="BR22" s="64"/>
      <c r="BS22" s="64"/>
      <c r="BW22" s="7"/>
      <c r="CA22" s="81"/>
      <c r="CF22" s="7"/>
      <c r="CH22" s="81"/>
    </row>
    <row r="23" spans="1:88" ht="19.5" customHeight="1">
      <c r="A23" s="1581" t="s">
        <v>705</v>
      </c>
      <c r="B23" s="1582">
        <f t="shared" si="2"/>
        <v>0</v>
      </c>
      <c r="C23" s="1583">
        <f>+E23+G23+I23+K23+M23+O23</f>
        <v>0</v>
      </c>
      <c r="D23" s="1584">
        <f>+F23+H23+J23+L23+N23+P23</f>
        <v>0</v>
      </c>
      <c r="E23" s="1587"/>
      <c r="F23" s="1588"/>
      <c r="G23" s="1587"/>
      <c r="H23" s="1588"/>
      <c r="I23" s="1587"/>
      <c r="J23" s="1588"/>
      <c r="K23" s="1587"/>
      <c r="L23" s="1588"/>
      <c r="M23" s="1587"/>
      <c r="N23" s="1588"/>
      <c r="O23" s="1587"/>
      <c r="P23" s="1589"/>
      <c r="Q23" s="34"/>
      <c r="BP23" s="64"/>
      <c r="BQ23" s="64"/>
      <c r="BR23" s="64"/>
      <c r="BS23" s="64"/>
    </row>
    <row r="24" spans="1:88" ht="21" customHeight="1">
      <c r="A24" s="1591" t="s">
        <v>706</v>
      </c>
      <c r="B24" s="1572">
        <f t="shared" si="2"/>
        <v>0</v>
      </c>
      <c r="C24" s="1573">
        <f>+E24+G24+I24+K24+M24+O24</f>
        <v>0</v>
      </c>
      <c r="D24" s="1574">
        <f>+F24+H24+J24+L24+N24+P24</f>
        <v>0</v>
      </c>
      <c r="E24" s="1575"/>
      <c r="F24" s="1576"/>
      <c r="G24" s="1575"/>
      <c r="H24" s="1576"/>
      <c r="I24" s="1575"/>
      <c r="J24" s="1576"/>
      <c r="K24" s="1575"/>
      <c r="L24" s="1576"/>
      <c r="M24" s="1575"/>
      <c r="N24" s="1576"/>
      <c r="O24" s="1575"/>
      <c r="P24" s="1577"/>
      <c r="Q24" s="45"/>
      <c r="BP24" s="64"/>
      <c r="BQ24" s="64"/>
      <c r="BR24" s="64"/>
      <c r="BS24" s="64"/>
      <c r="BW24" s="7"/>
      <c r="BX24" s="7"/>
      <c r="BY24" s="7"/>
      <c r="BZ24" s="7"/>
      <c r="CF24" s="7"/>
      <c r="CG24" s="7"/>
    </row>
    <row r="25" spans="1:88" s="236" customFormat="1" ht="22.5" customHeight="1">
      <c r="A25" s="1772" t="s">
        <v>707</v>
      </c>
      <c r="B25" s="1553"/>
      <c r="C25" s="1553"/>
      <c r="D25" s="81"/>
      <c r="E25" s="81"/>
      <c r="F25" s="81"/>
      <c r="G25" s="81"/>
      <c r="H25" s="81"/>
      <c r="I25" s="81"/>
      <c r="J25" s="81"/>
      <c r="K25" s="81"/>
      <c r="L25" s="81"/>
      <c r="M25" s="81"/>
      <c r="N25" s="81"/>
      <c r="O25" s="81"/>
      <c r="P25" s="81"/>
      <c r="Q25" s="81"/>
      <c r="R25" s="81"/>
      <c r="AX25" s="1773"/>
      <c r="AY25" s="1773"/>
      <c r="AZ25" s="1773"/>
    </row>
    <row r="26" spans="1:88" s="236" customFormat="1" ht="18" customHeight="1">
      <c r="A26" s="2118" t="s">
        <v>688</v>
      </c>
      <c r="B26" s="2459" t="s">
        <v>23</v>
      </c>
      <c r="C26" s="2460"/>
      <c r="D26" s="2461"/>
      <c r="E26" s="2465" t="s">
        <v>689</v>
      </c>
      <c r="F26" s="2466"/>
      <c r="G26" s="2466"/>
      <c r="H26" s="2466"/>
      <c r="I26" s="2466"/>
      <c r="J26" s="2466"/>
      <c r="K26" s="2466"/>
      <c r="L26" s="2466"/>
      <c r="M26" s="2466"/>
      <c r="N26" s="2466"/>
      <c r="O26" s="2466"/>
      <c r="P26" s="2467"/>
      <c r="Q26" s="2468" t="s">
        <v>681</v>
      </c>
      <c r="R26" s="1885" t="s">
        <v>682</v>
      </c>
      <c r="AX26" s="1773"/>
      <c r="AY26" s="1773"/>
      <c r="AZ26" s="1773"/>
    </row>
    <row r="27" spans="1:88" s="236" customFormat="1" ht="17.25" customHeight="1">
      <c r="A27" s="2118"/>
      <c r="B27" s="2462"/>
      <c r="C27" s="2463"/>
      <c r="D27" s="2464"/>
      <c r="E27" s="2465" t="s">
        <v>690</v>
      </c>
      <c r="F27" s="2471"/>
      <c r="G27" s="2465" t="s">
        <v>691</v>
      </c>
      <c r="H27" s="2471"/>
      <c r="I27" s="2465" t="s">
        <v>692</v>
      </c>
      <c r="J27" s="2471"/>
      <c r="K27" s="2465" t="s">
        <v>693</v>
      </c>
      <c r="L27" s="2471"/>
      <c r="M27" s="2465" t="s">
        <v>125</v>
      </c>
      <c r="N27" s="2471"/>
      <c r="O27" s="2465" t="s">
        <v>694</v>
      </c>
      <c r="P27" s="2467"/>
      <c r="Q27" s="2469"/>
      <c r="R27" s="1886"/>
      <c r="AX27" s="1773"/>
      <c r="AY27" s="1773"/>
      <c r="AZ27" s="1773"/>
    </row>
    <row r="28" spans="1:88" s="236" customFormat="1" ht="24" customHeight="1">
      <c r="A28" s="2118"/>
      <c r="B28" s="1774" t="s">
        <v>589</v>
      </c>
      <c r="C28" s="1775" t="s">
        <v>52</v>
      </c>
      <c r="D28" s="1776" t="s">
        <v>51</v>
      </c>
      <c r="E28" s="1777" t="s">
        <v>52</v>
      </c>
      <c r="F28" s="1778" t="s">
        <v>51</v>
      </c>
      <c r="G28" s="1775" t="s">
        <v>52</v>
      </c>
      <c r="H28" s="1778" t="s">
        <v>51</v>
      </c>
      <c r="I28" s="1775" t="s">
        <v>52</v>
      </c>
      <c r="J28" s="1778" t="s">
        <v>51</v>
      </c>
      <c r="K28" s="1775" t="s">
        <v>52</v>
      </c>
      <c r="L28" s="1778" t="s">
        <v>51</v>
      </c>
      <c r="M28" s="1775" t="s">
        <v>52</v>
      </c>
      <c r="N28" s="1778" t="s">
        <v>51</v>
      </c>
      <c r="O28" s="1775" t="s">
        <v>52</v>
      </c>
      <c r="P28" s="1779" t="s">
        <v>51</v>
      </c>
      <c r="Q28" s="2470"/>
      <c r="R28" s="1887"/>
      <c r="AX28" s="1773"/>
      <c r="AY28" s="1773"/>
      <c r="AZ28" s="1773"/>
    </row>
    <row r="29" spans="1:88" s="236" customFormat="1" ht="15.75" customHeight="1">
      <c r="A29" s="1780" t="s">
        <v>23</v>
      </c>
      <c r="B29" s="1781">
        <f>SUM(C29:D29)</f>
        <v>0</v>
      </c>
      <c r="C29" s="1782">
        <f t="shared" ref="C29:R29" si="3">SUM(C30:C32)</f>
        <v>0</v>
      </c>
      <c r="D29" s="1783">
        <f t="shared" si="3"/>
        <v>0</v>
      </c>
      <c r="E29" s="1781">
        <f>SUM(E30:E32)</f>
        <v>0</v>
      </c>
      <c r="F29" s="1783">
        <f t="shared" si="3"/>
        <v>0</v>
      </c>
      <c r="G29" s="1782">
        <f t="shared" si="3"/>
        <v>0</v>
      </c>
      <c r="H29" s="1783">
        <f t="shared" si="3"/>
        <v>0</v>
      </c>
      <c r="I29" s="1782">
        <f t="shared" si="3"/>
        <v>0</v>
      </c>
      <c r="J29" s="1783">
        <f t="shared" si="3"/>
        <v>0</v>
      </c>
      <c r="K29" s="1782">
        <f t="shared" si="3"/>
        <v>0</v>
      </c>
      <c r="L29" s="1783">
        <f t="shared" si="3"/>
        <v>0</v>
      </c>
      <c r="M29" s="1782">
        <f t="shared" si="3"/>
        <v>0</v>
      </c>
      <c r="N29" s="1783">
        <f t="shared" si="3"/>
        <v>0</v>
      </c>
      <c r="O29" s="1782">
        <f t="shared" si="3"/>
        <v>0</v>
      </c>
      <c r="P29" s="1784">
        <f t="shared" si="3"/>
        <v>0</v>
      </c>
      <c r="Q29" s="1783">
        <f t="shared" si="3"/>
        <v>0</v>
      </c>
      <c r="R29" s="1783">
        <f t="shared" si="3"/>
        <v>0</v>
      </c>
      <c r="S29" s="236" t="str">
        <f>BA29&amp;BB29&amp;BC29&amp;BD29</f>
        <v/>
      </c>
      <c r="AX29" s="1773"/>
      <c r="AY29" s="1773"/>
      <c r="AZ29" s="1773"/>
      <c r="BA29" s="244" t="s">
        <v>77</v>
      </c>
      <c r="BC29" s="244" t="s">
        <v>77</v>
      </c>
      <c r="BP29" s="244">
        <v>0</v>
      </c>
      <c r="BR29" s="244">
        <v>0</v>
      </c>
    </row>
    <row r="30" spans="1:88" s="236" customFormat="1" ht="15.75" customHeight="1">
      <c r="A30" s="1785" t="s">
        <v>695</v>
      </c>
      <c r="B30" s="1786">
        <f>SUM(C30:D30)</f>
        <v>0</v>
      </c>
      <c r="C30" s="1787">
        <f t="shared" ref="C30:D32" si="4">+E30+G30+I30+K30+M30+O30</f>
        <v>0</v>
      </c>
      <c r="D30" s="1788">
        <f t="shared" si="4"/>
        <v>0</v>
      </c>
      <c r="E30" s="1789"/>
      <c r="F30" s="1705"/>
      <c r="G30" s="1789"/>
      <c r="H30" s="1705"/>
      <c r="I30" s="1789"/>
      <c r="J30" s="1705"/>
      <c r="K30" s="1789"/>
      <c r="L30" s="1705"/>
      <c r="M30" s="1789"/>
      <c r="N30" s="1705"/>
      <c r="O30" s="1789"/>
      <c r="P30" s="1790"/>
      <c r="Q30" s="1791"/>
      <c r="R30" s="1791"/>
      <c r="S30" s="236" t="str">
        <f>BA30&amp;BB30&amp;BC30&amp;BD30</f>
        <v/>
      </c>
      <c r="AX30" s="1773"/>
      <c r="AY30" s="1773"/>
      <c r="AZ30" s="1773"/>
      <c r="BA30" s="244" t="s">
        <v>77</v>
      </c>
      <c r="BB30" s="244" t="s">
        <v>77</v>
      </c>
      <c r="BC30" s="244" t="s">
        <v>77</v>
      </c>
      <c r="BD30" s="244" t="s">
        <v>77</v>
      </c>
      <c r="BP30" s="244">
        <v>0</v>
      </c>
      <c r="BQ30" s="235">
        <f>IF(AND(B30&lt;&gt;0,Q30=""),1,0)</f>
        <v>0</v>
      </c>
      <c r="BR30" s="244">
        <v>0</v>
      </c>
      <c r="BS30" s="235">
        <f>IF(AND(B30&lt;&gt;0,R30=""),1,0)</f>
        <v>0</v>
      </c>
    </row>
    <row r="31" spans="1:88" s="236" customFormat="1" ht="15.75" customHeight="1">
      <c r="A31" s="1792" t="s">
        <v>696</v>
      </c>
      <c r="B31" s="1793">
        <f>SUM(C31:D31)</f>
        <v>0</v>
      </c>
      <c r="C31" s="1794">
        <f t="shared" si="4"/>
        <v>0</v>
      </c>
      <c r="D31" s="1795">
        <f t="shared" si="4"/>
        <v>0</v>
      </c>
      <c r="E31" s="1796"/>
      <c r="F31" s="1707"/>
      <c r="G31" s="1796"/>
      <c r="H31" s="1707"/>
      <c r="I31" s="1796"/>
      <c r="J31" s="1707"/>
      <c r="K31" s="1796"/>
      <c r="L31" s="1707"/>
      <c r="M31" s="1796"/>
      <c r="N31" s="1707"/>
      <c r="O31" s="1796"/>
      <c r="P31" s="1797"/>
      <c r="Q31" s="1798"/>
      <c r="R31" s="1798"/>
      <c r="S31" s="236" t="str">
        <f t="shared" ref="S31:S32" si="5">BA31&amp;BB31&amp;BC31&amp;BD31</f>
        <v/>
      </c>
      <c r="AX31" s="1773"/>
      <c r="AY31" s="1773"/>
      <c r="AZ31" s="1773"/>
      <c r="BA31" s="244" t="s">
        <v>77</v>
      </c>
      <c r="BB31" s="244" t="s">
        <v>77</v>
      </c>
      <c r="BC31" s="244" t="s">
        <v>77</v>
      </c>
      <c r="BD31" s="244" t="s">
        <v>77</v>
      </c>
      <c r="BP31" s="244">
        <v>0</v>
      </c>
      <c r="BQ31" s="235">
        <f>IF(AND(B31&lt;&gt;0,Q31=""),1,0)</f>
        <v>0</v>
      </c>
      <c r="BR31" s="244">
        <v>0</v>
      </c>
      <c r="BS31" s="235">
        <f t="shared" ref="BS31:BS32" si="6">IF(AND(B31&lt;&gt;0,R31=""),1,0)</f>
        <v>0</v>
      </c>
    </row>
    <row r="32" spans="1:88" s="236" customFormat="1" ht="15.75" customHeight="1">
      <c r="A32" s="1799" t="s">
        <v>685</v>
      </c>
      <c r="B32" s="1800">
        <f>SUM(C32:D32)</f>
        <v>0</v>
      </c>
      <c r="C32" s="1801">
        <f t="shared" si="4"/>
        <v>0</v>
      </c>
      <c r="D32" s="1802">
        <f t="shared" si="4"/>
        <v>0</v>
      </c>
      <c r="E32" s="1803"/>
      <c r="F32" s="1720"/>
      <c r="G32" s="1803"/>
      <c r="H32" s="1720"/>
      <c r="I32" s="1803"/>
      <c r="J32" s="1720"/>
      <c r="K32" s="1803"/>
      <c r="L32" s="1720"/>
      <c r="M32" s="1803"/>
      <c r="N32" s="1720"/>
      <c r="O32" s="1803"/>
      <c r="P32" s="1804"/>
      <c r="Q32" s="1805"/>
      <c r="R32" s="1805"/>
      <c r="S32" s="236" t="str">
        <f t="shared" si="5"/>
        <v/>
      </c>
      <c r="AX32" s="1773"/>
      <c r="AY32" s="1773"/>
      <c r="AZ32" s="1773"/>
      <c r="BA32" s="244" t="s">
        <v>77</v>
      </c>
      <c r="BB32" s="244" t="s">
        <v>77</v>
      </c>
      <c r="BC32" s="244" t="s">
        <v>77</v>
      </c>
      <c r="BD32" s="244" t="s">
        <v>77</v>
      </c>
      <c r="BP32" s="244">
        <v>0</v>
      </c>
      <c r="BQ32" s="235">
        <f>IF(AND(B32&lt;&gt;0,Q32=""),1,0)</f>
        <v>0</v>
      </c>
      <c r="BR32" s="244">
        <v>0</v>
      </c>
      <c r="BS32" s="235">
        <f t="shared" si="6"/>
        <v>0</v>
      </c>
    </row>
    <row r="89" spans="1:73" s="81" customFormat="1" ht="13.15" customHeight="1">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row>
    <row r="90" spans="1:73" s="81" customFormat="1" ht="13.15" customHeight="1">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row>
    <row r="91" spans="1:73" s="81" customFormat="1" ht="13.15" customHeight="1">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row>
    <row r="92" spans="1:73" s="81" customFormat="1" ht="13.15" customHeight="1">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row>
    <row r="93" spans="1:73" s="81" customFormat="1" ht="13.15" customHeight="1">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row>
    <row r="94" spans="1:73" s="82" customFormat="1" ht="13.15" hidden="1" customHeight="1">
      <c r="A94" s="1592">
        <f>SUM(B6:J6,B11:P14,B19:P24)</f>
        <v>0</v>
      </c>
      <c r="B94" s="83" t="s">
        <v>426</v>
      </c>
    </row>
    <row r="95" spans="1:73" s="82" customFormat="1" ht="13.15" hidden="1" customHeight="1">
      <c r="A95" s="1592">
        <f>SUM(BP1:BS24)</f>
        <v>0</v>
      </c>
      <c r="B95" s="83" t="s">
        <v>427</v>
      </c>
    </row>
    <row r="96" spans="1:73" s="81" customFormat="1" ht="13.15" customHeight="1">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row>
    <row r="97" spans="50:73" s="81" customFormat="1" ht="13.15" customHeight="1">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row>
    <row r="98" spans="50:73" s="81" customFormat="1" ht="13.15" customHeight="1">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row>
  </sheetData>
  <mergeCells count="40">
    <mergeCell ref="B1:P1"/>
    <mergeCell ref="A2:G2"/>
    <mergeCell ref="E3:J3"/>
    <mergeCell ref="K3:K5"/>
    <mergeCell ref="B4:D4"/>
    <mergeCell ref="E4:F4"/>
    <mergeCell ref="G4:H4"/>
    <mergeCell ref="I4:J4"/>
    <mergeCell ref="L3:L5"/>
    <mergeCell ref="A8:A10"/>
    <mergeCell ref="B8:D9"/>
    <mergeCell ref="E8:P8"/>
    <mergeCell ref="Q8:Q10"/>
    <mergeCell ref="E9:F9"/>
    <mergeCell ref="G9:H9"/>
    <mergeCell ref="I9:J9"/>
    <mergeCell ref="K9:L9"/>
    <mergeCell ref="M9:N9"/>
    <mergeCell ref="O9:P9"/>
    <mergeCell ref="A16:A18"/>
    <mergeCell ref="B16:D17"/>
    <mergeCell ref="E16:P16"/>
    <mergeCell ref="Q16:Q18"/>
    <mergeCell ref="E17:F17"/>
    <mergeCell ref="G17:H17"/>
    <mergeCell ref="I17:J17"/>
    <mergeCell ref="K17:L17"/>
    <mergeCell ref="M17:N17"/>
    <mergeCell ref="O17:P17"/>
    <mergeCell ref="A26:A28"/>
    <mergeCell ref="B26:D27"/>
    <mergeCell ref="E26:P26"/>
    <mergeCell ref="Q26:Q28"/>
    <mergeCell ref="R26:R28"/>
    <mergeCell ref="E27:F27"/>
    <mergeCell ref="G27:H27"/>
    <mergeCell ref="I27:J27"/>
    <mergeCell ref="K27:L27"/>
    <mergeCell ref="M27:N27"/>
    <mergeCell ref="O27:P27"/>
  </mergeCells>
  <dataValidations count="2">
    <dataValidation allowBlank="1" showInputMessage="1" showErrorMessage="1" errorTitle="Error de ingreso" error="Debe ingresar sólo números enteros positivos." sqref="K6:K7 F4:J7 P10:P15 F9:O15 Q11:Q16 K1:K3 F1:J2 A1:A5 Q1:Q8 L1:P7 R1:XFD24 F17:O24 Q19:Q24 P18:P24 B1:E24 A7:A25 A33:XFD1048576 S25:XFD32 Q26 R25:R28" xr:uid="{5E228DC9-9D9B-419C-8E7A-CA0C303E8228}"/>
    <dataValidation type="whole" allowBlank="1" showInputMessage="1" showErrorMessage="1" errorTitle="Error de ingreso" error="Debe ingresar sólo números enteros positivos." sqref="A26:A32 B25:P32 Q25 Q29:R32" xr:uid="{2DFEDB68-BB3F-4FB2-982C-3FDEE4CF5126}">
      <formula1>0</formula1>
      <formula2>10000000000000000000</formula2>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28B5-D986-4C00-AC8C-4AECAD9BCDF1}">
  <dimension ref="B1:C398"/>
  <sheetViews>
    <sheetView workbookViewId="0">
      <selection activeCell="C11" sqref="C11"/>
    </sheetView>
  </sheetViews>
  <sheetFormatPr defaultColWidth="11.42578125" defaultRowHeight="12.75"/>
  <cols>
    <col min="1" max="1" width="11.42578125" style="1807"/>
    <col min="2" max="2" width="19.7109375" style="1807" bestFit="1" customWidth="1"/>
    <col min="3" max="3" width="159.7109375" style="1807" bestFit="1" customWidth="1"/>
    <col min="4" max="16384" width="11.42578125" style="1807"/>
  </cols>
  <sheetData>
    <row r="1" spans="2:3">
      <c r="B1" s="1806" t="s">
        <v>708</v>
      </c>
      <c r="C1" s="1806" t="s">
        <v>709</v>
      </c>
    </row>
    <row r="2" spans="2:3">
      <c r="B2" s="1808" t="s">
        <v>710</v>
      </c>
      <c r="C2" s="1808" t="s">
        <v>711</v>
      </c>
    </row>
    <row r="3" spans="2:3">
      <c r="B3" s="1808" t="s">
        <v>712</v>
      </c>
      <c r="C3" s="1808" t="s">
        <v>713</v>
      </c>
    </row>
    <row r="4" spans="2:3">
      <c r="B4" s="1808" t="s">
        <v>714</v>
      </c>
      <c r="C4" s="1808" t="s">
        <v>715</v>
      </c>
    </row>
    <row r="5" spans="2:3">
      <c r="B5" s="1808" t="s">
        <v>716</v>
      </c>
      <c r="C5" s="1808" t="s">
        <v>717</v>
      </c>
    </row>
    <row r="6" spans="2:3">
      <c r="B6" s="1808" t="s">
        <v>718</v>
      </c>
      <c r="C6" s="1808" t="s">
        <v>719</v>
      </c>
    </row>
    <row r="7" spans="2:3">
      <c r="B7" s="1808" t="s">
        <v>720</v>
      </c>
      <c r="C7" s="1808" t="s">
        <v>721</v>
      </c>
    </row>
    <row r="8" spans="2:3">
      <c r="B8" s="1808" t="s">
        <v>722</v>
      </c>
      <c r="C8" s="1808" t="s">
        <v>723</v>
      </c>
    </row>
    <row r="9" spans="2:3">
      <c r="B9" s="1808" t="s">
        <v>724</v>
      </c>
      <c r="C9" s="1808" t="s">
        <v>725</v>
      </c>
    </row>
    <row r="10" spans="2:3">
      <c r="B10" s="1809" t="s">
        <v>726</v>
      </c>
      <c r="C10" s="1809" t="s">
        <v>727</v>
      </c>
    </row>
    <row r="11" spans="2:3">
      <c r="B11" s="1808" t="s">
        <v>728</v>
      </c>
      <c r="C11" s="1808" t="s">
        <v>729</v>
      </c>
    </row>
    <row r="12" spans="2:3">
      <c r="B12" s="1808" t="s">
        <v>730</v>
      </c>
      <c r="C12" s="1808" t="s">
        <v>731</v>
      </c>
    </row>
    <row r="13" spans="2:3">
      <c r="B13" s="1808" t="s">
        <v>732</v>
      </c>
      <c r="C13" s="1808" t="s">
        <v>733</v>
      </c>
    </row>
    <row r="14" spans="2:3">
      <c r="B14" s="1808" t="s">
        <v>734</v>
      </c>
      <c r="C14" s="1808" t="s">
        <v>735</v>
      </c>
    </row>
    <row r="15" spans="2:3">
      <c r="B15" s="1808" t="s">
        <v>736</v>
      </c>
      <c r="C15" s="1808" t="s">
        <v>737</v>
      </c>
    </row>
    <row r="16" spans="2:3">
      <c r="B16" s="1808" t="s">
        <v>738</v>
      </c>
      <c r="C16" s="1808" t="s">
        <v>739</v>
      </c>
    </row>
    <row r="17" spans="2:3">
      <c r="B17" s="1808" t="s">
        <v>740</v>
      </c>
      <c r="C17" s="1808" t="s">
        <v>741</v>
      </c>
    </row>
    <row r="18" spans="2:3">
      <c r="B18" s="1808" t="s">
        <v>742</v>
      </c>
      <c r="C18" s="1808" t="s">
        <v>743</v>
      </c>
    </row>
    <row r="19" spans="2:3">
      <c r="B19" s="1808" t="s">
        <v>744</v>
      </c>
      <c r="C19" s="1808" t="s">
        <v>745</v>
      </c>
    </row>
    <row r="20" spans="2:3">
      <c r="B20" s="1808" t="s">
        <v>746</v>
      </c>
      <c r="C20" s="1808" t="s">
        <v>747</v>
      </c>
    </row>
    <row r="21" spans="2:3">
      <c r="B21" s="1808" t="s">
        <v>748</v>
      </c>
      <c r="C21" s="1808" t="s">
        <v>749</v>
      </c>
    </row>
    <row r="22" spans="2:3">
      <c r="B22" s="1808" t="s">
        <v>750</v>
      </c>
      <c r="C22" s="1808" t="s">
        <v>751</v>
      </c>
    </row>
    <row r="23" spans="2:3">
      <c r="B23" s="1808" t="s">
        <v>752</v>
      </c>
      <c r="C23" s="1808" t="s">
        <v>753</v>
      </c>
    </row>
    <row r="24" spans="2:3">
      <c r="B24" s="1808" t="s">
        <v>754</v>
      </c>
      <c r="C24" s="1808" t="s">
        <v>755</v>
      </c>
    </row>
    <row r="25" spans="2:3">
      <c r="B25" s="1808" t="s">
        <v>756</v>
      </c>
      <c r="C25" s="1808" t="s">
        <v>757</v>
      </c>
    </row>
    <row r="26" spans="2:3">
      <c r="B26" s="1808" t="s">
        <v>758</v>
      </c>
      <c r="C26" s="1808" t="s">
        <v>759</v>
      </c>
    </row>
    <row r="27" spans="2:3">
      <c r="B27" s="1808" t="s">
        <v>760</v>
      </c>
      <c r="C27" s="1808" t="s">
        <v>761</v>
      </c>
    </row>
    <row r="28" spans="2:3">
      <c r="B28" s="1808" t="s">
        <v>762</v>
      </c>
      <c r="C28" s="1808" t="s">
        <v>763</v>
      </c>
    </row>
    <row r="29" spans="2:3">
      <c r="B29" s="1808" t="s">
        <v>764</v>
      </c>
      <c r="C29" s="1808" t="s">
        <v>765</v>
      </c>
    </row>
    <row r="30" spans="2:3">
      <c r="B30" s="1808" t="s">
        <v>766</v>
      </c>
      <c r="C30" s="1808" t="s">
        <v>767</v>
      </c>
    </row>
    <row r="31" spans="2:3">
      <c r="B31" s="1808" t="s">
        <v>768</v>
      </c>
      <c r="C31" s="1808" t="s">
        <v>769</v>
      </c>
    </row>
    <row r="32" spans="2:3">
      <c r="B32" s="1808" t="s">
        <v>770</v>
      </c>
      <c r="C32" s="1808" t="s">
        <v>771</v>
      </c>
    </row>
    <row r="33" spans="2:3">
      <c r="B33" s="1808" t="s">
        <v>772</v>
      </c>
      <c r="C33" s="1808" t="s">
        <v>773</v>
      </c>
    </row>
    <row r="34" spans="2:3">
      <c r="B34" s="1808" t="s">
        <v>774</v>
      </c>
      <c r="C34" s="1808" t="s">
        <v>775</v>
      </c>
    </row>
    <row r="35" spans="2:3">
      <c r="B35" s="1808" t="s">
        <v>776</v>
      </c>
      <c r="C35" s="1808" t="s">
        <v>777</v>
      </c>
    </row>
    <row r="36" spans="2:3">
      <c r="B36" s="1808" t="s">
        <v>778</v>
      </c>
      <c r="C36" s="1808" t="s">
        <v>779</v>
      </c>
    </row>
    <row r="37" spans="2:3">
      <c r="B37" s="1808" t="s">
        <v>780</v>
      </c>
      <c r="C37" s="1808" t="s">
        <v>781</v>
      </c>
    </row>
    <row r="38" spans="2:3">
      <c r="B38" s="1808" t="s">
        <v>782</v>
      </c>
      <c r="C38" s="1808" t="s">
        <v>783</v>
      </c>
    </row>
    <row r="39" spans="2:3">
      <c r="B39" s="1808" t="s">
        <v>784</v>
      </c>
      <c r="C39" s="1808" t="s">
        <v>785</v>
      </c>
    </row>
    <row r="40" spans="2:3">
      <c r="B40" s="1808" t="s">
        <v>786</v>
      </c>
      <c r="C40" s="1808" t="s">
        <v>787</v>
      </c>
    </row>
    <row r="41" spans="2:3">
      <c r="B41" s="1808" t="s">
        <v>788</v>
      </c>
      <c r="C41" s="1808" t="s">
        <v>789</v>
      </c>
    </row>
    <row r="42" spans="2:3">
      <c r="B42" s="1808" t="s">
        <v>790</v>
      </c>
      <c r="C42" s="1808" t="s">
        <v>791</v>
      </c>
    </row>
    <row r="43" spans="2:3">
      <c r="B43" s="1808" t="s">
        <v>792</v>
      </c>
      <c r="C43" s="1808" t="s">
        <v>793</v>
      </c>
    </row>
    <row r="44" spans="2:3">
      <c r="B44" s="1808" t="s">
        <v>794</v>
      </c>
      <c r="C44" s="1808" t="s">
        <v>795</v>
      </c>
    </row>
    <row r="45" spans="2:3">
      <c r="B45" s="1808" t="s">
        <v>796</v>
      </c>
      <c r="C45" s="1808" t="s">
        <v>797</v>
      </c>
    </row>
    <row r="46" spans="2:3">
      <c r="B46" s="1808" t="s">
        <v>798</v>
      </c>
      <c r="C46" s="1808" t="s">
        <v>799</v>
      </c>
    </row>
    <row r="47" spans="2:3">
      <c r="B47" s="1808" t="s">
        <v>800</v>
      </c>
      <c r="C47" s="1808" t="s">
        <v>801</v>
      </c>
    </row>
    <row r="48" spans="2:3">
      <c r="B48" s="1808" t="s">
        <v>802</v>
      </c>
      <c r="C48" s="1808" t="s">
        <v>803</v>
      </c>
    </row>
    <row r="49" spans="2:3">
      <c r="B49" s="1808" t="s">
        <v>804</v>
      </c>
      <c r="C49" s="1808" t="s">
        <v>805</v>
      </c>
    </row>
    <row r="50" spans="2:3">
      <c r="B50" s="1808" t="s">
        <v>806</v>
      </c>
      <c r="C50" s="1808" t="s">
        <v>807</v>
      </c>
    </row>
    <row r="51" spans="2:3">
      <c r="B51" s="1808" t="s">
        <v>808</v>
      </c>
      <c r="C51" s="1808" t="s">
        <v>809</v>
      </c>
    </row>
    <row r="52" spans="2:3">
      <c r="B52" s="1808" t="s">
        <v>810</v>
      </c>
      <c r="C52" s="1808" t="s">
        <v>811</v>
      </c>
    </row>
    <row r="53" spans="2:3">
      <c r="B53" s="1808" t="s">
        <v>812</v>
      </c>
      <c r="C53" s="1808" t="s">
        <v>813</v>
      </c>
    </row>
    <row r="54" spans="2:3">
      <c r="B54" s="1808" t="s">
        <v>814</v>
      </c>
      <c r="C54" s="1808" t="s">
        <v>815</v>
      </c>
    </row>
    <row r="55" spans="2:3">
      <c r="B55" s="1808" t="s">
        <v>816</v>
      </c>
      <c r="C55" s="1808" t="s">
        <v>817</v>
      </c>
    </row>
    <row r="56" spans="2:3">
      <c r="B56" s="1808" t="s">
        <v>818</v>
      </c>
      <c r="C56" s="1808" t="s">
        <v>819</v>
      </c>
    </row>
    <row r="57" spans="2:3">
      <c r="B57" s="1808" t="s">
        <v>820</v>
      </c>
      <c r="C57" s="1808" t="s">
        <v>821</v>
      </c>
    </row>
    <row r="58" spans="2:3">
      <c r="B58" s="1808" t="s">
        <v>822</v>
      </c>
      <c r="C58" s="1808" t="s">
        <v>823</v>
      </c>
    </row>
    <row r="59" spans="2:3">
      <c r="B59" s="1808" t="s">
        <v>824</v>
      </c>
      <c r="C59" s="1808" t="s">
        <v>825</v>
      </c>
    </row>
    <row r="60" spans="2:3">
      <c r="B60" s="1808" t="s">
        <v>826</v>
      </c>
      <c r="C60" s="1808" t="s">
        <v>827</v>
      </c>
    </row>
    <row r="61" spans="2:3">
      <c r="B61" s="1808" t="s">
        <v>828</v>
      </c>
      <c r="C61" s="1808" t="s">
        <v>829</v>
      </c>
    </row>
    <row r="62" spans="2:3">
      <c r="B62" s="1808" t="s">
        <v>830</v>
      </c>
      <c r="C62" s="1808" t="s">
        <v>831</v>
      </c>
    </row>
    <row r="63" spans="2:3">
      <c r="B63" s="1808" t="s">
        <v>832</v>
      </c>
      <c r="C63" s="1808" t="s">
        <v>833</v>
      </c>
    </row>
    <row r="64" spans="2:3">
      <c r="B64" s="1808" t="s">
        <v>834</v>
      </c>
      <c r="C64" s="1808" t="s">
        <v>835</v>
      </c>
    </row>
    <row r="65" spans="2:3">
      <c r="B65" s="1808" t="s">
        <v>836</v>
      </c>
      <c r="C65" s="1808" t="s">
        <v>837</v>
      </c>
    </row>
    <row r="66" spans="2:3">
      <c r="B66" s="1808" t="s">
        <v>838</v>
      </c>
      <c r="C66" s="1808" t="s">
        <v>839</v>
      </c>
    </row>
    <row r="67" spans="2:3">
      <c r="B67" s="1808" t="s">
        <v>840</v>
      </c>
      <c r="C67" s="1808" t="s">
        <v>841</v>
      </c>
    </row>
    <row r="68" spans="2:3">
      <c r="B68" s="1808" t="s">
        <v>842</v>
      </c>
      <c r="C68" s="1808" t="s">
        <v>843</v>
      </c>
    </row>
    <row r="69" spans="2:3">
      <c r="B69" s="1808" t="s">
        <v>844</v>
      </c>
      <c r="C69" s="1808" t="s">
        <v>845</v>
      </c>
    </row>
    <row r="70" spans="2:3">
      <c r="B70" s="1808" t="s">
        <v>846</v>
      </c>
      <c r="C70" s="1808" t="s">
        <v>847</v>
      </c>
    </row>
    <row r="71" spans="2:3">
      <c r="B71" s="1808" t="s">
        <v>848</v>
      </c>
      <c r="C71" s="1808" t="s">
        <v>849</v>
      </c>
    </row>
    <row r="72" spans="2:3">
      <c r="B72" s="1808" t="s">
        <v>850</v>
      </c>
      <c r="C72" s="1808" t="s">
        <v>851</v>
      </c>
    </row>
    <row r="73" spans="2:3">
      <c r="B73" s="1808" t="s">
        <v>852</v>
      </c>
      <c r="C73" s="1808" t="s">
        <v>853</v>
      </c>
    </row>
    <row r="74" spans="2:3">
      <c r="B74" s="1808" t="s">
        <v>854</v>
      </c>
      <c r="C74" s="1808" t="s">
        <v>855</v>
      </c>
    </row>
    <row r="75" spans="2:3">
      <c r="B75" s="1808" t="s">
        <v>856</v>
      </c>
      <c r="C75" s="1808" t="s">
        <v>857</v>
      </c>
    </row>
    <row r="76" spans="2:3">
      <c r="B76" s="1808" t="s">
        <v>858</v>
      </c>
      <c r="C76" s="1808" t="s">
        <v>859</v>
      </c>
    </row>
    <row r="77" spans="2:3">
      <c r="B77" s="1808" t="s">
        <v>860</v>
      </c>
      <c r="C77" s="1808" t="s">
        <v>861</v>
      </c>
    </row>
    <row r="78" spans="2:3">
      <c r="B78" s="1808" t="s">
        <v>862</v>
      </c>
      <c r="C78" s="1808" t="s">
        <v>863</v>
      </c>
    </row>
    <row r="79" spans="2:3">
      <c r="B79" s="1808" t="s">
        <v>864</v>
      </c>
      <c r="C79" s="1808" t="s">
        <v>865</v>
      </c>
    </row>
    <row r="80" spans="2:3">
      <c r="B80" s="1808" t="s">
        <v>866</v>
      </c>
      <c r="C80" s="1808" t="s">
        <v>867</v>
      </c>
    </row>
    <row r="81" spans="2:3">
      <c r="B81" s="1808" t="s">
        <v>868</v>
      </c>
      <c r="C81" s="1808" t="s">
        <v>869</v>
      </c>
    </row>
    <row r="82" spans="2:3">
      <c r="B82" s="1808" t="s">
        <v>870</v>
      </c>
      <c r="C82" s="1808" t="s">
        <v>871</v>
      </c>
    </row>
    <row r="83" spans="2:3">
      <c r="B83" s="1808" t="s">
        <v>872</v>
      </c>
      <c r="C83" s="1808" t="s">
        <v>873</v>
      </c>
    </row>
    <row r="84" spans="2:3">
      <c r="B84" s="1808" t="s">
        <v>874</v>
      </c>
      <c r="C84" s="1808" t="s">
        <v>875</v>
      </c>
    </row>
    <row r="85" spans="2:3">
      <c r="B85" s="1808" t="s">
        <v>876</v>
      </c>
      <c r="C85" s="1808" t="s">
        <v>877</v>
      </c>
    </row>
    <row r="86" spans="2:3">
      <c r="B86" s="1808" t="s">
        <v>878</v>
      </c>
      <c r="C86" s="1808" t="s">
        <v>879</v>
      </c>
    </row>
    <row r="87" spans="2:3">
      <c r="B87" s="1808" t="s">
        <v>880</v>
      </c>
      <c r="C87" s="1808" t="s">
        <v>881</v>
      </c>
    </row>
    <row r="88" spans="2:3">
      <c r="B88" s="1808" t="s">
        <v>882</v>
      </c>
      <c r="C88" s="1808" t="s">
        <v>883</v>
      </c>
    </row>
    <row r="89" spans="2:3">
      <c r="B89" s="1808" t="s">
        <v>884</v>
      </c>
      <c r="C89" s="1808" t="s">
        <v>883</v>
      </c>
    </row>
    <row r="90" spans="2:3">
      <c r="B90" s="1808" t="s">
        <v>885</v>
      </c>
      <c r="C90" s="1808" t="s">
        <v>886</v>
      </c>
    </row>
    <row r="91" spans="2:3">
      <c r="B91" s="1808" t="s">
        <v>887</v>
      </c>
      <c r="C91" s="1808" t="s">
        <v>888</v>
      </c>
    </row>
    <row r="92" spans="2:3">
      <c r="B92" s="1808" t="s">
        <v>889</v>
      </c>
      <c r="C92" s="1808" t="s">
        <v>890</v>
      </c>
    </row>
    <row r="93" spans="2:3">
      <c r="B93" s="1808" t="s">
        <v>891</v>
      </c>
      <c r="C93" s="1808" t="s">
        <v>892</v>
      </c>
    </row>
    <row r="94" spans="2:3">
      <c r="B94" s="1808" t="s">
        <v>893</v>
      </c>
      <c r="C94" s="1808" t="s">
        <v>894</v>
      </c>
    </row>
    <row r="95" spans="2:3">
      <c r="B95" s="1808" t="s">
        <v>895</v>
      </c>
      <c r="C95" s="1808" t="s">
        <v>896</v>
      </c>
    </row>
    <row r="96" spans="2:3">
      <c r="B96" s="1808" t="s">
        <v>897</v>
      </c>
      <c r="C96" s="1808" t="s">
        <v>898</v>
      </c>
    </row>
    <row r="97" spans="2:3">
      <c r="B97" s="1808" t="s">
        <v>899</v>
      </c>
      <c r="C97" s="1808" t="s">
        <v>900</v>
      </c>
    </row>
    <row r="98" spans="2:3">
      <c r="B98" s="1808" t="s">
        <v>901</v>
      </c>
      <c r="C98" s="1808" t="s">
        <v>902</v>
      </c>
    </row>
    <row r="99" spans="2:3">
      <c r="B99" s="1808" t="s">
        <v>903</v>
      </c>
      <c r="C99" s="1808" t="s">
        <v>904</v>
      </c>
    </row>
    <row r="100" spans="2:3">
      <c r="B100" s="1808" t="s">
        <v>905</v>
      </c>
      <c r="C100" s="1808" t="s">
        <v>906</v>
      </c>
    </row>
    <row r="101" spans="2:3">
      <c r="B101" s="1808" t="s">
        <v>907</v>
      </c>
      <c r="C101" s="1808" t="s">
        <v>908</v>
      </c>
    </row>
    <row r="102" spans="2:3">
      <c r="B102" s="1808" t="s">
        <v>909</v>
      </c>
      <c r="C102" s="1808" t="s">
        <v>910</v>
      </c>
    </row>
    <row r="103" spans="2:3">
      <c r="B103" s="1808" t="s">
        <v>911</v>
      </c>
      <c r="C103" s="1808" t="s">
        <v>912</v>
      </c>
    </row>
    <row r="104" spans="2:3">
      <c r="B104" s="1808" t="s">
        <v>913</v>
      </c>
      <c r="C104" s="1808" t="s">
        <v>914</v>
      </c>
    </row>
    <row r="105" spans="2:3">
      <c r="B105" s="1808" t="s">
        <v>915</v>
      </c>
      <c r="C105" s="1808" t="s">
        <v>916</v>
      </c>
    </row>
    <row r="106" spans="2:3">
      <c r="B106" s="1808" t="s">
        <v>917</v>
      </c>
      <c r="C106" s="1808" t="s">
        <v>918</v>
      </c>
    </row>
    <row r="107" spans="2:3">
      <c r="B107" s="1808" t="s">
        <v>919</v>
      </c>
      <c r="C107" s="1808" t="s">
        <v>920</v>
      </c>
    </row>
    <row r="108" spans="2:3">
      <c r="B108" s="1808" t="s">
        <v>921</v>
      </c>
      <c r="C108" s="1808" t="s">
        <v>922</v>
      </c>
    </row>
    <row r="109" spans="2:3">
      <c r="B109" s="1808" t="s">
        <v>923</v>
      </c>
      <c r="C109" s="1808" t="s">
        <v>924</v>
      </c>
    </row>
    <row r="110" spans="2:3">
      <c r="B110" s="1808" t="s">
        <v>925</v>
      </c>
      <c r="C110" s="1808" t="s">
        <v>926</v>
      </c>
    </row>
    <row r="111" spans="2:3">
      <c r="B111" s="1808" t="s">
        <v>927</v>
      </c>
      <c r="C111" s="1808" t="s">
        <v>928</v>
      </c>
    </row>
    <row r="112" spans="2:3">
      <c r="B112" s="1808" t="s">
        <v>929</v>
      </c>
      <c r="C112" s="1808" t="s">
        <v>930</v>
      </c>
    </row>
    <row r="113" spans="2:3">
      <c r="B113" s="1808" t="s">
        <v>931</v>
      </c>
      <c r="C113" s="1808" t="s">
        <v>932</v>
      </c>
    </row>
    <row r="114" spans="2:3">
      <c r="B114" s="1808" t="s">
        <v>933</v>
      </c>
      <c r="C114" s="1808" t="s">
        <v>934</v>
      </c>
    </row>
    <row r="115" spans="2:3">
      <c r="B115" s="1808" t="s">
        <v>935</v>
      </c>
      <c r="C115" s="1808" t="s">
        <v>936</v>
      </c>
    </row>
    <row r="116" spans="2:3">
      <c r="B116" s="1808" t="s">
        <v>937</v>
      </c>
      <c r="C116" s="1808" t="s">
        <v>938</v>
      </c>
    </row>
    <row r="117" spans="2:3">
      <c r="B117" s="1808" t="s">
        <v>939</v>
      </c>
      <c r="C117" s="1808" t="s">
        <v>940</v>
      </c>
    </row>
    <row r="118" spans="2:3">
      <c r="B118" s="1808" t="s">
        <v>941</v>
      </c>
      <c r="C118" s="1808" t="s">
        <v>942</v>
      </c>
    </row>
    <row r="119" spans="2:3">
      <c r="B119" s="1808" t="s">
        <v>943</v>
      </c>
      <c r="C119" s="1808" t="s">
        <v>944</v>
      </c>
    </row>
    <row r="120" spans="2:3">
      <c r="B120" s="1808" t="s">
        <v>945</v>
      </c>
      <c r="C120" s="1808" t="s">
        <v>946</v>
      </c>
    </row>
    <row r="121" spans="2:3">
      <c r="B121" s="1808" t="s">
        <v>947</v>
      </c>
      <c r="C121" s="1808" t="s">
        <v>948</v>
      </c>
    </row>
    <row r="122" spans="2:3">
      <c r="B122" s="1808" t="s">
        <v>949</v>
      </c>
      <c r="C122" s="1808" t="s">
        <v>950</v>
      </c>
    </row>
    <row r="123" spans="2:3">
      <c r="B123" s="1808" t="s">
        <v>951</v>
      </c>
      <c r="C123" s="1808" t="s">
        <v>952</v>
      </c>
    </row>
    <row r="124" spans="2:3">
      <c r="B124" s="1808" t="s">
        <v>953</v>
      </c>
      <c r="C124" s="1808" t="s">
        <v>954</v>
      </c>
    </row>
    <row r="125" spans="2:3">
      <c r="B125" s="1808" t="s">
        <v>955</v>
      </c>
      <c r="C125" s="1808" t="s">
        <v>956</v>
      </c>
    </row>
    <row r="126" spans="2:3">
      <c r="B126" s="1808" t="s">
        <v>957</v>
      </c>
      <c r="C126" s="1808" t="s">
        <v>958</v>
      </c>
    </row>
    <row r="127" spans="2:3">
      <c r="B127" s="1808" t="s">
        <v>959</v>
      </c>
      <c r="C127" s="1808" t="s">
        <v>960</v>
      </c>
    </row>
    <row r="128" spans="2:3">
      <c r="B128" s="1808" t="s">
        <v>961</v>
      </c>
      <c r="C128" s="1808" t="s">
        <v>962</v>
      </c>
    </row>
    <row r="129" spans="2:3">
      <c r="B129" s="1808" t="s">
        <v>963</v>
      </c>
      <c r="C129" s="1808" t="s">
        <v>964</v>
      </c>
    </row>
    <row r="130" spans="2:3">
      <c r="B130" s="1808" t="s">
        <v>965</v>
      </c>
      <c r="C130" s="1808" t="s">
        <v>966</v>
      </c>
    </row>
    <row r="131" spans="2:3">
      <c r="B131" s="1808" t="s">
        <v>967</v>
      </c>
      <c r="C131" s="1808" t="s">
        <v>968</v>
      </c>
    </row>
    <row r="132" spans="2:3">
      <c r="B132" s="1808" t="s">
        <v>969</v>
      </c>
      <c r="C132" s="1808" t="s">
        <v>970</v>
      </c>
    </row>
    <row r="133" spans="2:3">
      <c r="B133" s="1808" t="s">
        <v>971</v>
      </c>
      <c r="C133" s="1808" t="s">
        <v>972</v>
      </c>
    </row>
    <row r="134" spans="2:3">
      <c r="B134" s="1808" t="s">
        <v>973</v>
      </c>
      <c r="C134" s="1808" t="s">
        <v>974</v>
      </c>
    </row>
    <row r="135" spans="2:3">
      <c r="B135" s="1808" t="s">
        <v>975</v>
      </c>
      <c r="C135" s="1808" t="s">
        <v>976</v>
      </c>
    </row>
    <row r="136" spans="2:3">
      <c r="B136" s="1808" t="s">
        <v>977</v>
      </c>
      <c r="C136" s="1808" t="s">
        <v>978</v>
      </c>
    </row>
    <row r="137" spans="2:3">
      <c r="B137" s="1808" t="s">
        <v>979</v>
      </c>
      <c r="C137" s="1808" t="s">
        <v>980</v>
      </c>
    </row>
    <row r="138" spans="2:3">
      <c r="B138" s="1808" t="s">
        <v>981</v>
      </c>
      <c r="C138" s="1808" t="s">
        <v>982</v>
      </c>
    </row>
    <row r="139" spans="2:3">
      <c r="B139" s="1808" t="s">
        <v>983</v>
      </c>
      <c r="C139" s="1808" t="s">
        <v>984</v>
      </c>
    </row>
    <row r="140" spans="2:3">
      <c r="B140" s="1808" t="s">
        <v>985</v>
      </c>
      <c r="C140" s="1808" t="s">
        <v>986</v>
      </c>
    </row>
    <row r="141" spans="2:3">
      <c r="B141" s="1808" t="s">
        <v>987</v>
      </c>
      <c r="C141" s="1808" t="s">
        <v>988</v>
      </c>
    </row>
    <row r="142" spans="2:3">
      <c r="B142" s="1808" t="s">
        <v>989</v>
      </c>
      <c r="C142" s="1808" t="s">
        <v>990</v>
      </c>
    </row>
    <row r="143" spans="2:3">
      <c r="B143" s="1808" t="s">
        <v>991</v>
      </c>
      <c r="C143" s="1808" t="s">
        <v>992</v>
      </c>
    </row>
    <row r="144" spans="2:3">
      <c r="B144" s="1808" t="s">
        <v>993</v>
      </c>
      <c r="C144" s="1808" t="s">
        <v>994</v>
      </c>
    </row>
    <row r="145" spans="2:3">
      <c r="B145" s="1808" t="s">
        <v>995</v>
      </c>
      <c r="C145" s="1808" t="s">
        <v>996</v>
      </c>
    </row>
    <row r="146" spans="2:3">
      <c r="B146" s="1808" t="s">
        <v>997</v>
      </c>
      <c r="C146" s="1808" t="s">
        <v>998</v>
      </c>
    </row>
    <row r="147" spans="2:3">
      <c r="B147" s="1808" t="s">
        <v>999</v>
      </c>
      <c r="C147" s="1808" t="s">
        <v>1000</v>
      </c>
    </row>
    <row r="148" spans="2:3">
      <c r="B148" s="1808" t="s">
        <v>1001</v>
      </c>
      <c r="C148" s="1808" t="s">
        <v>1002</v>
      </c>
    </row>
    <row r="149" spans="2:3">
      <c r="B149" s="1808" t="s">
        <v>1003</v>
      </c>
      <c r="C149" s="1808" t="s">
        <v>1004</v>
      </c>
    </row>
    <row r="150" spans="2:3">
      <c r="B150" s="1808" t="s">
        <v>1005</v>
      </c>
      <c r="C150" s="1808" t="s">
        <v>1006</v>
      </c>
    </row>
    <row r="151" spans="2:3">
      <c r="B151" s="1808" t="s">
        <v>1007</v>
      </c>
      <c r="C151" s="1808" t="s">
        <v>1008</v>
      </c>
    </row>
    <row r="152" spans="2:3">
      <c r="B152" s="1808" t="s">
        <v>1009</v>
      </c>
      <c r="C152" s="1808" t="s">
        <v>1010</v>
      </c>
    </row>
    <row r="153" spans="2:3">
      <c r="B153" s="1808" t="s">
        <v>1011</v>
      </c>
      <c r="C153" s="1808" t="s">
        <v>1012</v>
      </c>
    </row>
    <row r="154" spans="2:3">
      <c r="B154" s="1808" t="s">
        <v>1013</v>
      </c>
      <c r="C154" s="1808" t="s">
        <v>1014</v>
      </c>
    </row>
    <row r="155" spans="2:3">
      <c r="B155" s="1808" t="s">
        <v>1015</v>
      </c>
      <c r="C155" s="1808" t="s">
        <v>1016</v>
      </c>
    </row>
    <row r="156" spans="2:3">
      <c r="B156" s="1808" t="s">
        <v>1017</v>
      </c>
      <c r="C156" s="1808" t="s">
        <v>1018</v>
      </c>
    </row>
    <row r="157" spans="2:3">
      <c r="B157" s="1808" t="s">
        <v>1019</v>
      </c>
      <c r="C157" s="1808" t="s">
        <v>1020</v>
      </c>
    </row>
    <row r="158" spans="2:3">
      <c r="B158" s="1808" t="s">
        <v>1021</v>
      </c>
      <c r="C158" s="1808" t="s">
        <v>1022</v>
      </c>
    </row>
    <row r="159" spans="2:3">
      <c r="B159" s="1808" t="s">
        <v>1023</v>
      </c>
      <c r="C159" s="1808" t="s">
        <v>1024</v>
      </c>
    </row>
    <row r="160" spans="2:3">
      <c r="B160" s="1808" t="s">
        <v>1025</v>
      </c>
      <c r="C160" s="1808" t="s">
        <v>1026</v>
      </c>
    </row>
    <row r="161" spans="2:3">
      <c r="B161" s="1808" t="s">
        <v>1027</v>
      </c>
      <c r="C161" s="1808" t="s">
        <v>1028</v>
      </c>
    </row>
    <row r="162" spans="2:3">
      <c r="B162" s="1808" t="s">
        <v>1029</v>
      </c>
      <c r="C162" s="1808" t="s">
        <v>1030</v>
      </c>
    </row>
    <row r="163" spans="2:3">
      <c r="B163" s="1808" t="s">
        <v>1031</v>
      </c>
      <c r="C163" s="1808" t="s">
        <v>1032</v>
      </c>
    </row>
    <row r="164" spans="2:3">
      <c r="B164" s="1808" t="s">
        <v>1033</v>
      </c>
      <c r="C164" s="1808" t="s">
        <v>1034</v>
      </c>
    </row>
    <row r="165" spans="2:3">
      <c r="B165" s="1808" t="s">
        <v>1035</v>
      </c>
      <c r="C165" s="1808" t="s">
        <v>1036</v>
      </c>
    </row>
    <row r="166" spans="2:3">
      <c r="B166" s="1808" t="s">
        <v>1037</v>
      </c>
      <c r="C166" s="1808" t="s">
        <v>1038</v>
      </c>
    </row>
    <row r="167" spans="2:3">
      <c r="B167" s="1808" t="s">
        <v>1039</v>
      </c>
      <c r="C167" s="1808" t="s">
        <v>1040</v>
      </c>
    </row>
    <row r="168" spans="2:3">
      <c r="B168" s="1808" t="s">
        <v>1041</v>
      </c>
      <c r="C168" s="1808" t="s">
        <v>1042</v>
      </c>
    </row>
    <row r="169" spans="2:3">
      <c r="B169" s="1808" t="s">
        <v>1043</v>
      </c>
      <c r="C169" s="1808" t="s">
        <v>1044</v>
      </c>
    </row>
    <row r="170" spans="2:3">
      <c r="B170" s="1808" t="s">
        <v>1045</v>
      </c>
      <c r="C170" s="1808" t="s">
        <v>1046</v>
      </c>
    </row>
    <row r="171" spans="2:3">
      <c r="B171" s="1808" t="s">
        <v>1047</v>
      </c>
      <c r="C171" s="1808" t="s">
        <v>1048</v>
      </c>
    </row>
    <row r="172" spans="2:3">
      <c r="B172" s="1808" t="s">
        <v>1049</v>
      </c>
      <c r="C172" s="1808" t="s">
        <v>1050</v>
      </c>
    </row>
    <row r="173" spans="2:3">
      <c r="B173" s="1808" t="s">
        <v>1051</v>
      </c>
      <c r="C173" s="1808" t="s">
        <v>1052</v>
      </c>
    </row>
    <row r="174" spans="2:3">
      <c r="B174" s="1808" t="s">
        <v>1053</v>
      </c>
      <c r="C174" s="1808" t="s">
        <v>1054</v>
      </c>
    </row>
    <row r="175" spans="2:3">
      <c r="B175" s="1808" t="s">
        <v>1055</v>
      </c>
      <c r="C175" s="1808" t="s">
        <v>1056</v>
      </c>
    </row>
    <row r="176" spans="2:3">
      <c r="B176" s="1808" t="s">
        <v>1057</v>
      </c>
      <c r="C176" s="1808" t="s">
        <v>1058</v>
      </c>
    </row>
    <row r="177" spans="2:3">
      <c r="B177" s="1808" t="s">
        <v>1059</v>
      </c>
      <c r="C177" s="1808" t="s">
        <v>1060</v>
      </c>
    </row>
    <row r="178" spans="2:3">
      <c r="B178" s="1808" t="s">
        <v>1061</v>
      </c>
      <c r="C178" s="1808" t="s">
        <v>1062</v>
      </c>
    </row>
    <row r="179" spans="2:3">
      <c r="B179" s="1808" t="s">
        <v>1063</v>
      </c>
      <c r="C179" s="1808" t="s">
        <v>1064</v>
      </c>
    </row>
    <row r="180" spans="2:3">
      <c r="B180" s="1808" t="s">
        <v>1065</v>
      </c>
      <c r="C180" s="1808" t="s">
        <v>1066</v>
      </c>
    </row>
    <row r="181" spans="2:3">
      <c r="B181" s="1808" t="s">
        <v>1067</v>
      </c>
      <c r="C181" s="1808" t="s">
        <v>1068</v>
      </c>
    </row>
    <row r="182" spans="2:3">
      <c r="B182" s="1808" t="s">
        <v>1069</v>
      </c>
      <c r="C182" s="1808" t="s">
        <v>1070</v>
      </c>
    </row>
    <row r="183" spans="2:3">
      <c r="B183" s="1808" t="s">
        <v>1071</v>
      </c>
      <c r="C183" s="1808" t="s">
        <v>1072</v>
      </c>
    </row>
    <row r="184" spans="2:3">
      <c r="B184" s="1808" t="s">
        <v>1073</v>
      </c>
      <c r="C184" s="1808" t="s">
        <v>1074</v>
      </c>
    </row>
    <row r="185" spans="2:3">
      <c r="B185" s="1808" t="s">
        <v>1075</v>
      </c>
      <c r="C185" s="1808" t="s">
        <v>1076</v>
      </c>
    </row>
    <row r="186" spans="2:3">
      <c r="B186" s="1808" t="s">
        <v>1077</v>
      </c>
      <c r="C186" s="1808" t="s">
        <v>1078</v>
      </c>
    </row>
    <row r="187" spans="2:3">
      <c r="B187" s="1808" t="s">
        <v>1079</v>
      </c>
      <c r="C187" s="1808" t="s">
        <v>1080</v>
      </c>
    </row>
    <row r="188" spans="2:3">
      <c r="B188" s="1808" t="s">
        <v>1081</v>
      </c>
      <c r="C188" s="1808" t="s">
        <v>1082</v>
      </c>
    </row>
    <row r="189" spans="2:3">
      <c r="B189" s="1808" t="s">
        <v>1083</v>
      </c>
      <c r="C189" s="1808" t="s">
        <v>1084</v>
      </c>
    </row>
    <row r="190" spans="2:3">
      <c r="B190" s="1808" t="s">
        <v>1085</v>
      </c>
      <c r="C190" s="1808" t="s">
        <v>1086</v>
      </c>
    </row>
    <row r="191" spans="2:3">
      <c r="B191" s="1808" t="s">
        <v>1087</v>
      </c>
      <c r="C191" s="1808" t="s">
        <v>1088</v>
      </c>
    </row>
    <row r="192" spans="2:3">
      <c r="B192" s="1808" t="s">
        <v>1089</v>
      </c>
      <c r="C192" s="1808" t="s">
        <v>1090</v>
      </c>
    </row>
    <row r="193" spans="2:3">
      <c r="B193" s="1808" t="s">
        <v>1091</v>
      </c>
      <c r="C193" s="1808" t="s">
        <v>1092</v>
      </c>
    </row>
    <row r="194" spans="2:3">
      <c r="B194" s="1808" t="s">
        <v>1093</v>
      </c>
      <c r="C194" s="1808" t="s">
        <v>498</v>
      </c>
    </row>
    <row r="195" spans="2:3">
      <c r="B195" s="1808" t="s">
        <v>1094</v>
      </c>
      <c r="C195" s="1808" t="s">
        <v>1095</v>
      </c>
    </row>
    <row r="196" spans="2:3">
      <c r="B196" s="1808" t="s">
        <v>1096</v>
      </c>
      <c r="C196" s="1808" t="s">
        <v>1097</v>
      </c>
    </row>
    <row r="197" spans="2:3">
      <c r="B197" s="1808" t="s">
        <v>1098</v>
      </c>
      <c r="C197" s="1808" t="s">
        <v>1099</v>
      </c>
    </row>
    <row r="198" spans="2:3">
      <c r="B198" s="1808" t="s">
        <v>1100</v>
      </c>
      <c r="C198" s="1808" t="s">
        <v>1101</v>
      </c>
    </row>
    <row r="199" spans="2:3">
      <c r="B199" s="1808" t="s">
        <v>1102</v>
      </c>
      <c r="C199" s="1808" t="s">
        <v>1103</v>
      </c>
    </row>
    <row r="200" spans="2:3">
      <c r="B200" s="1808" t="s">
        <v>1104</v>
      </c>
      <c r="C200" s="1808" t="s">
        <v>1105</v>
      </c>
    </row>
    <row r="201" spans="2:3">
      <c r="B201" s="1808" t="s">
        <v>1106</v>
      </c>
      <c r="C201" s="1808" t="s">
        <v>1107</v>
      </c>
    </row>
    <row r="202" spans="2:3">
      <c r="B202" s="1808" t="s">
        <v>1108</v>
      </c>
      <c r="C202" s="1808" t="s">
        <v>1109</v>
      </c>
    </row>
    <row r="203" spans="2:3">
      <c r="B203" s="1808" t="s">
        <v>1110</v>
      </c>
      <c r="C203" s="1808" t="s">
        <v>1111</v>
      </c>
    </row>
    <row r="204" spans="2:3">
      <c r="B204" s="1808" t="s">
        <v>1112</v>
      </c>
      <c r="C204" s="1808" t="s">
        <v>1113</v>
      </c>
    </row>
    <row r="205" spans="2:3">
      <c r="B205" s="1808" t="s">
        <v>1114</v>
      </c>
      <c r="C205" s="1808" t="s">
        <v>1115</v>
      </c>
    </row>
    <row r="206" spans="2:3">
      <c r="B206" s="1808" t="s">
        <v>1116</v>
      </c>
      <c r="C206" s="1808" t="s">
        <v>1117</v>
      </c>
    </row>
    <row r="207" spans="2:3">
      <c r="B207" s="1808" t="s">
        <v>1118</v>
      </c>
      <c r="C207" s="1808" t="s">
        <v>1119</v>
      </c>
    </row>
    <row r="208" spans="2:3">
      <c r="B208" s="1808" t="s">
        <v>1120</v>
      </c>
      <c r="C208" s="1808" t="s">
        <v>1121</v>
      </c>
    </row>
    <row r="209" spans="2:3">
      <c r="B209" s="1808" t="s">
        <v>1122</v>
      </c>
      <c r="C209" s="1808" t="s">
        <v>1123</v>
      </c>
    </row>
    <row r="210" spans="2:3">
      <c r="B210" s="1808" t="s">
        <v>1124</v>
      </c>
      <c r="C210" s="1808" t="s">
        <v>1125</v>
      </c>
    </row>
    <row r="211" spans="2:3">
      <c r="B211" s="1808" t="s">
        <v>1126</v>
      </c>
      <c r="C211" s="1808" t="s">
        <v>1127</v>
      </c>
    </row>
    <row r="212" spans="2:3">
      <c r="B212" s="1808" t="s">
        <v>1128</v>
      </c>
      <c r="C212" s="1808" t="s">
        <v>1129</v>
      </c>
    </row>
    <row r="213" spans="2:3">
      <c r="B213" s="1808" t="s">
        <v>1130</v>
      </c>
      <c r="C213" s="1808" t="s">
        <v>1131</v>
      </c>
    </row>
    <row r="214" spans="2:3">
      <c r="B214" s="1808" t="s">
        <v>1132</v>
      </c>
      <c r="C214" s="1808" t="s">
        <v>1133</v>
      </c>
    </row>
    <row r="215" spans="2:3">
      <c r="B215" s="1808" t="s">
        <v>1134</v>
      </c>
      <c r="C215" s="1808" t="s">
        <v>1135</v>
      </c>
    </row>
    <row r="216" spans="2:3">
      <c r="B216" s="1808" t="s">
        <v>1136</v>
      </c>
      <c r="C216" s="1808" t="s">
        <v>1137</v>
      </c>
    </row>
    <row r="217" spans="2:3">
      <c r="B217" s="1808" t="s">
        <v>1138</v>
      </c>
      <c r="C217" s="1808" t="s">
        <v>1139</v>
      </c>
    </row>
    <row r="218" spans="2:3">
      <c r="B218" s="1808" t="s">
        <v>1140</v>
      </c>
      <c r="C218" s="1808" t="s">
        <v>1141</v>
      </c>
    </row>
    <row r="219" spans="2:3">
      <c r="B219" s="1808" t="s">
        <v>1142</v>
      </c>
      <c r="C219" s="1808" t="s">
        <v>1143</v>
      </c>
    </row>
    <row r="220" spans="2:3">
      <c r="B220" s="1808" t="s">
        <v>1144</v>
      </c>
      <c r="C220" s="1808" t="s">
        <v>1145</v>
      </c>
    </row>
    <row r="221" spans="2:3">
      <c r="B221" s="1808" t="s">
        <v>1146</v>
      </c>
      <c r="C221" s="1808" t="s">
        <v>1147</v>
      </c>
    </row>
    <row r="222" spans="2:3">
      <c r="B222" s="1808" t="s">
        <v>1148</v>
      </c>
      <c r="C222" s="1808" t="s">
        <v>1149</v>
      </c>
    </row>
    <row r="223" spans="2:3">
      <c r="B223" s="1808" t="s">
        <v>1150</v>
      </c>
      <c r="C223" s="1808" t="s">
        <v>1151</v>
      </c>
    </row>
    <row r="224" spans="2:3">
      <c r="B224" s="1808" t="s">
        <v>1152</v>
      </c>
      <c r="C224" s="1808" t="s">
        <v>1153</v>
      </c>
    </row>
    <row r="225" spans="2:3">
      <c r="B225" s="1808" t="s">
        <v>1154</v>
      </c>
      <c r="C225" s="1808" t="s">
        <v>1155</v>
      </c>
    </row>
    <row r="226" spans="2:3">
      <c r="B226" s="1808" t="s">
        <v>1156</v>
      </c>
      <c r="C226" s="1808" t="s">
        <v>1157</v>
      </c>
    </row>
    <row r="227" spans="2:3">
      <c r="B227" s="1808" t="s">
        <v>1158</v>
      </c>
      <c r="C227" s="1808" t="s">
        <v>1159</v>
      </c>
    </row>
    <row r="228" spans="2:3">
      <c r="B228" s="1808" t="s">
        <v>1160</v>
      </c>
      <c r="C228" s="1808" t="s">
        <v>1161</v>
      </c>
    </row>
    <row r="229" spans="2:3">
      <c r="B229" s="1808" t="s">
        <v>1162</v>
      </c>
      <c r="C229" s="1808" t="s">
        <v>1163</v>
      </c>
    </row>
    <row r="230" spans="2:3">
      <c r="B230" s="1808" t="s">
        <v>1164</v>
      </c>
      <c r="C230" s="1808" t="s">
        <v>1165</v>
      </c>
    </row>
    <row r="231" spans="2:3">
      <c r="B231" s="1808" t="s">
        <v>1166</v>
      </c>
      <c r="C231" s="1808" t="s">
        <v>1167</v>
      </c>
    </row>
    <row r="232" spans="2:3">
      <c r="B232" s="1808" t="s">
        <v>1168</v>
      </c>
      <c r="C232" s="1808" t="s">
        <v>1169</v>
      </c>
    </row>
    <row r="233" spans="2:3">
      <c r="B233" s="1808" t="s">
        <v>1170</v>
      </c>
      <c r="C233" s="1808" t="s">
        <v>1171</v>
      </c>
    </row>
    <row r="234" spans="2:3">
      <c r="B234" s="1808" t="s">
        <v>1172</v>
      </c>
      <c r="C234" s="1808" t="s">
        <v>1173</v>
      </c>
    </row>
    <row r="235" spans="2:3">
      <c r="B235" s="1808" t="s">
        <v>1174</v>
      </c>
      <c r="C235" s="1808" t="s">
        <v>1175</v>
      </c>
    </row>
    <row r="236" spans="2:3">
      <c r="B236" s="1808" t="s">
        <v>1176</v>
      </c>
      <c r="C236" s="1808" t="s">
        <v>1177</v>
      </c>
    </row>
    <row r="237" spans="2:3">
      <c r="B237" s="1808" t="s">
        <v>1178</v>
      </c>
      <c r="C237" s="1808" t="s">
        <v>1179</v>
      </c>
    </row>
    <row r="238" spans="2:3">
      <c r="B238" s="1808" t="s">
        <v>1180</v>
      </c>
      <c r="C238" s="1808" t="s">
        <v>1181</v>
      </c>
    </row>
    <row r="239" spans="2:3">
      <c r="B239" s="1808" t="s">
        <v>1182</v>
      </c>
      <c r="C239" s="1808" t="s">
        <v>1183</v>
      </c>
    </row>
    <row r="240" spans="2:3">
      <c r="B240" s="1808" t="s">
        <v>1184</v>
      </c>
      <c r="C240" s="1808" t="s">
        <v>1185</v>
      </c>
    </row>
    <row r="241" spans="2:3">
      <c r="B241" s="1808" t="s">
        <v>1186</v>
      </c>
      <c r="C241" s="1808" t="s">
        <v>1187</v>
      </c>
    </row>
    <row r="242" spans="2:3">
      <c r="B242" s="1808" t="s">
        <v>1188</v>
      </c>
      <c r="C242" s="1808" t="s">
        <v>1189</v>
      </c>
    </row>
    <row r="243" spans="2:3">
      <c r="B243" s="1808" t="s">
        <v>1190</v>
      </c>
      <c r="C243" s="1808" t="s">
        <v>1191</v>
      </c>
    </row>
    <row r="244" spans="2:3">
      <c r="B244" s="1808" t="s">
        <v>1192</v>
      </c>
      <c r="C244" s="1808" t="s">
        <v>1193</v>
      </c>
    </row>
    <row r="245" spans="2:3">
      <c r="B245" s="1808" t="s">
        <v>1194</v>
      </c>
      <c r="C245" s="1808" t="s">
        <v>1195</v>
      </c>
    </row>
    <row r="246" spans="2:3">
      <c r="B246" s="1808" t="s">
        <v>1196</v>
      </c>
      <c r="C246" s="1808" t="s">
        <v>1197</v>
      </c>
    </row>
    <row r="247" spans="2:3">
      <c r="B247" s="1808" t="s">
        <v>1198</v>
      </c>
      <c r="C247" s="1808" t="s">
        <v>1199</v>
      </c>
    </row>
    <row r="248" spans="2:3">
      <c r="B248" s="1808" t="s">
        <v>1200</v>
      </c>
      <c r="C248" s="1808" t="s">
        <v>1201</v>
      </c>
    </row>
    <row r="249" spans="2:3">
      <c r="B249" s="1808" t="s">
        <v>1202</v>
      </c>
      <c r="C249" s="1808" t="s">
        <v>1203</v>
      </c>
    </row>
    <row r="250" spans="2:3">
      <c r="B250" s="1808" t="s">
        <v>1204</v>
      </c>
      <c r="C250" s="1808" t="s">
        <v>1205</v>
      </c>
    </row>
    <row r="251" spans="2:3">
      <c r="B251" s="1808" t="s">
        <v>1206</v>
      </c>
      <c r="C251" s="1808" t="s">
        <v>1207</v>
      </c>
    </row>
    <row r="252" spans="2:3">
      <c r="B252" s="1808" t="s">
        <v>1208</v>
      </c>
      <c r="C252" s="1808" t="s">
        <v>1209</v>
      </c>
    </row>
    <row r="253" spans="2:3">
      <c r="B253" s="1808" t="s">
        <v>1210</v>
      </c>
      <c r="C253" s="1808" t="s">
        <v>1211</v>
      </c>
    </row>
    <row r="254" spans="2:3">
      <c r="B254" s="1808" t="s">
        <v>1212</v>
      </c>
      <c r="C254" s="1808" t="s">
        <v>1213</v>
      </c>
    </row>
    <row r="255" spans="2:3">
      <c r="B255" s="1808" t="s">
        <v>1214</v>
      </c>
      <c r="C255" s="1808" t="s">
        <v>1215</v>
      </c>
    </row>
    <row r="256" spans="2:3">
      <c r="B256" s="1808" t="s">
        <v>1216</v>
      </c>
      <c r="C256" s="1808" t="s">
        <v>1217</v>
      </c>
    </row>
    <row r="257" spans="2:3">
      <c r="B257" s="1808" t="s">
        <v>1218</v>
      </c>
      <c r="C257" s="1808" t="s">
        <v>1219</v>
      </c>
    </row>
    <row r="258" spans="2:3">
      <c r="B258" s="1808" t="s">
        <v>1220</v>
      </c>
      <c r="C258" s="1808" t="s">
        <v>1221</v>
      </c>
    </row>
    <row r="259" spans="2:3">
      <c r="B259" s="1808" t="s">
        <v>1222</v>
      </c>
      <c r="C259" s="1808" t="s">
        <v>1223</v>
      </c>
    </row>
    <row r="260" spans="2:3">
      <c r="B260" s="1808" t="s">
        <v>1224</v>
      </c>
      <c r="C260" s="1808" t="s">
        <v>1225</v>
      </c>
    </row>
    <row r="261" spans="2:3">
      <c r="B261" s="1808" t="s">
        <v>1226</v>
      </c>
      <c r="C261" s="1808" t="s">
        <v>1227</v>
      </c>
    </row>
    <row r="262" spans="2:3">
      <c r="B262" s="1808" t="s">
        <v>1228</v>
      </c>
      <c r="C262" s="1808" t="s">
        <v>1229</v>
      </c>
    </row>
    <row r="263" spans="2:3">
      <c r="B263" s="1808" t="s">
        <v>1230</v>
      </c>
      <c r="C263" s="1808" t="s">
        <v>1231</v>
      </c>
    </row>
    <row r="264" spans="2:3">
      <c r="B264" s="1808" t="s">
        <v>1232</v>
      </c>
      <c r="C264" s="1808" t="s">
        <v>1233</v>
      </c>
    </row>
    <row r="265" spans="2:3">
      <c r="B265" s="1808" t="s">
        <v>1234</v>
      </c>
      <c r="C265" s="1808" t="s">
        <v>1235</v>
      </c>
    </row>
    <row r="266" spans="2:3">
      <c r="B266" s="1808" t="s">
        <v>1236</v>
      </c>
      <c r="C266" s="1808" t="s">
        <v>1237</v>
      </c>
    </row>
    <row r="267" spans="2:3">
      <c r="B267" s="1808" t="s">
        <v>1238</v>
      </c>
      <c r="C267" s="1808" t="s">
        <v>1239</v>
      </c>
    </row>
    <row r="268" spans="2:3">
      <c r="B268" s="1808" t="s">
        <v>1240</v>
      </c>
      <c r="C268" s="1808" t="s">
        <v>1241</v>
      </c>
    </row>
    <row r="269" spans="2:3">
      <c r="B269" s="1808" t="s">
        <v>1242</v>
      </c>
      <c r="C269" s="1808" t="s">
        <v>1243</v>
      </c>
    </row>
    <row r="270" spans="2:3">
      <c r="B270" s="1808" t="s">
        <v>1244</v>
      </c>
      <c r="C270" s="1808" t="s">
        <v>1245</v>
      </c>
    </row>
    <row r="271" spans="2:3">
      <c r="B271" s="1808" t="s">
        <v>1246</v>
      </c>
      <c r="C271" s="1808" t="s">
        <v>1247</v>
      </c>
    </row>
    <row r="272" spans="2:3">
      <c r="B272" s="1808" t="s">
        <v>1248</v>
      </c>
      <c r="C272" s="1808" t="s">
        <v>1249</v>
      </c>
    </row>
    <row r="273" spans="2:3">
      <c r="B273" s="1808" t="s">
        <v>1250</v>
      </c>
      <c r="C273" s="1808" t="s">
        <v>1251</v>
      </c>
    </row>
    <row r="274" spans="2:3">
      <c r="B274" s="1808" t="s">
        <v>1252</v>
      </c>
      <c r="C274" s="1808" t="s">
        <v>1253</v>
      </c>
    </row>
    <row r="275" spans="2:3">
      <c r="B275" s="1808" t="s">
        <v>1254</v>
      </c>
      <c r="C275" s="1808" t="s">
        <v>1255</v>
      </c>
    </row>
    <row r="276" spans="2:3">
      <c r="B276" s="1808" t="s">
        <v>1256</v>
      </c>
      <c r="C276" s="1808" t="s">
        <v>1257</v>
      </c>
    </row>
    <row r="277" spans="2:3">
      <c r="B277" s="1808" t="s">
        <v>1258</v>
      </c>
      <c r="C277" s="1808" t="s">
        <v>1259</v>
      </c>
    </row>
    <row r="278" spans="2:3">
      <c r="B278" s="1808" t="s">
        <v>1260</v>
      </c>
      <c r="C278" s="1808" t="s">
        <v>1261</v>
      </c>
    </row>
    <row r="279" spans="2:3">
      <c r="B279" s="1808" t="s">
        <v>1262</v>
      </c>
      <c r="C279" s="1808" t="s">
        <v>1263</v>
      </c>
    </row>
    <row r="280" spans="2:3">
      <c r="B280" s="1808" t="s">
        <v>1264</v>
      </c>
      <c r="C280" s="1808" t="s">
        <v>1265</v>
      </c>
    </row>
    <row r="281" spans="2:3">
      <c r="B281" s="1808" t="s">
        <v>1266</v>
      </c>
      <c r="C281" s="1808" t="s">
        <v>1267</v>
      </c>
    </row>
    <row r="282" spans="2:3">
      <c r="B282" s="1808" t="s">
        <v>1268</v>
      </c>
      <c r="C282" s="1808" t="s">
        <v>1269</v>
      </c>
    </row>
    <row r="283" spans="2:3">
      <c r="B283" s="1808" t="s">
        <v>1270</v>
      </c>
      <c r="C283" s="1808" t="s">
        <v>1271</v>
      </c>
    </row>
    <row r="284" spans="2:3">
      <c r="B284" s="1808" t="s">
        <v>1272</v>
      </c>
      <c r="C284" s="1808" t="s">
        <v>1273</v>
      </c>
    </row>
    <row r="285" spans="2:3">
      <c r="B285" s="1808" t="s">
        <v>1274</v>
      </c>
      <c r="C285" s="1808" t="s">
        <v>1275</v>
      </c>
    </row>
    <row r="286" spans="2:3">
      <c r="B286" s="1808" t="s">
        <v>1276</v>
      </c>
      <c r="C286" s="1808" t="s">
        <v>1277</v>
      </c>
    </row>
    <row r="287" spans="2:3">
      <c r="B287" s="1808" t="s">
        <v>1278</v>
      </c>
      <c r="C287" s="1808" t="s">
        <v>1279</v>
      </c>
    </row>
    <row r="288" spans="2:3">
      <c r="B288" s="1808" t="s">
        <v>1280</v>
      </c>
      <c r="C288" s="1808" t="s">
        <v>1281</v>
      </c>
    </row>
    <row r="289" spans="2:3">
      <c r="B289" s="1808" t="s">
        <v>1282</v>
      </c>
      <c r="C289" s="1808" t="s">
        <v>1283</v>
      </c>
    </row>
    <row r="290" spans="2:3">
      <c r="B290" s="1808" t="s">
        <v>1284</v>
      </c>
      <c r="C290" s="1808" t="s">
        <v>1285</v>
      </c>
    </row>
    <row r="291" spans="2:3">
      <c r="B291" s="1808" t="s">
        <v>1286</v>
      </c>
      <c r="C291" s="1808" t="s">
        <v>1287</v>
      </c>
    </row>
    <row r="292" spans="2:3">
      <c r="B292" s="1808" t="s">
        <v>1288</v>
      </c>
      <c r="C292" s="1808" t="s">
        <v>1289</v>
      </c>
    </row>
    <row r="293" spans="2:3">
      <c r="B293" s="1808" t="s">
        <v>1290</v>
      </c>
      <c r="C293" s="1808" t="s">
        <v>1291</v>
      </c>
    </row>
    <row r="294" spans="2:3">
      <c r="B294" s="1808" t="s">
        <v>1292</v>
      </c>
      <c r="C294" s="1808" t="s">
        <v>1293</v>
      </c>
    </row>
    <row r="295" spans="2:3">
      <c r="B295" s="1808" t="s">
        <v>1294</v>
      </c>
      <c r="C295" s="1808" t="s">
        <v>1295</v>
      </c>
    </row>
    <row r="296" spans="2:3">
      <c r="B296" s="1808" t="s">
        <v>1296</v>
      </c>
      <c r="C296" s="1808" t="s">
        <v>1297</v>
      </c>
    </row>
    <row r="297" spans="2:3">
      <c r="B297" s="1808" t="s">
        <v>1298</v>
      </c>
      <c r="C297" s="1808" t="s">
        <v>1299</v>
      </c>
    </row>
    <row r="298" spans="2:3">
      <c r="B298" s="1808" t="s">
        <v>1300</v>
      </c>
      <c r="C298" s="1808" t="s">
        <v>1301</v>
      </c>
    </row>
    <row r="299" spans="2:3">
      <c r="B299" s="1808" t="s">
        <v>1302</v>
      </c>
      <c r="C299" s="1808" t="s">
        <v>1303</v>
      </c>
    </row>
    <row r="300" spans="2:3">
      <c r="B300" s="1808" t="s">
        <v>1304</v>
      </c>
      <c r="C300" s="1808" t="s">
        <v>1305</v>
      </c>
    </row>
    <row r="301" spans="2:3">
      <c r="B301" s="1808" t="s">
        <v>1306</v>
      </c>
      <c r="C301" s="1808" t="s">
        <v>1307</v>
      </c>
    </row>
    <row r="302" spans="2:3">
      <c r="B302" s="1808" t="s">
        <v>1308</v>
      </c>
      <c r="C302" s="1808" t="s">
        <v>1309</v>
      </c>
    </row>
    <row r="303" spans="2:3">
      <c r="B303" s="1808" t="s">
        <v>1310</v>
      </c>
      <c r="C303" s="1808" t="s">
        <v>1311</v>
      </c>
    </row>
    <row r="304" spans="2:3">
      <c r="B304" s="1808" t="s">
        <v>1312</v>
      </c>
      <c r="C304" s="1808" t="s">
        <v>1313</v>
      </c>
    </row>
    <row r="305" spans="2:3">
      <c r="B305" s="1808" t="s">
        <v>1314</v>
      </c>
      <c r="C305" s="1808" t="s">
        <v>1315</v>
      </c>
    </row>
    <row r="306" spans="2:3">
      <c r="B306" s="1808" t="s">
        <v>1316</v>
      </c>
      <c r="C306" s="1808" t="s">
        <v>1317</v>
      </c>
    </row>
    <row r="307" spans="2:3">
      <c r="B307" s="1808" t="s">
        <v>1318</v>
      </c>
      <c r="C307" s="1808" t="s">
        <v>1319</v>
      </c>
    </row>
    <row r="308" spans="2:3">
      <c r="B308" s="1808" t="s">
        <v>1320</v>
      </c>
      <c r="C308" s="1808" t="s">
        <v>1321</v>
      </c>
    </row>
    <row r="309" spans="2:3">
      <c r="B309" s="1808" t="s">
        <v>1322</v>
      </c>
      <c r="C309" s="1808" t="s">
        <v>1323</v>
      </c>
    </row>
    <row r="310" spans="2:3">
      <c r="B310" s="1808" t="s">
        <v>1324</v>
      </c>
      <c r="C310" s="1808" t="s">
        <v>1325</v>
      </c>
    </row>
    <row r="311" spans="2:3">
      <c r="B311" s="1808" t="s">
        <v>1326</v>
      </c>
      <c r="C311" s="1809" t="s">
        <v>1327</v>
      </c>
    </row>
    <row r="312" spans="2:3">
      <c r="B312" s="1808" t="s">
        <v>1328</v>
      </c>
      <c r="C312" s="1808" t="s">
        <v>1329</v>
      </c>
    </row>
    <row r="313" spans="2:3">
      <c r="B313" s="1808" t="s">
        <v>1330</v>
      </c>
      <c r="C313" s="1808" t="s">
        <v>1331</v>
      </c>
    </row>
    <row r="314" spans="2:3">
      <c r="B314" s="1808" t="s">
        <v>1332</v>
      </c>
      <c r="C314" s="1808" t="s">
        <v>1333</v>
      </c>
    </row>
    <row r="315" spans="2:3">
      <c r="B315" s="1808" t="s">
        <v>1334</v>
      </c>
      <c r="C315" s="1808" t="s">
        <v>1335</v>
      </c>
    </row>
    <row r="316" spans="2:3">
      <c r="B316" s="1808" t="s">
        <v>1336</v>
      </c>
      <c r="C316" s="1808" t="s">
        <v>1337</v>
      </c>
    </row>
    <row r="317" spans="2:3">
      <c r="B317" s="1808" t="s">
        <v>1338</v>
      </c>
      <c r="C317" s="1808" t="s">
        <v>1339</v>
      </c>
    </row>
    <row r="318" spans="2:3">
      <c r="B318" s="1808" t="s">
        <v>1340</v>
      </c>
      <c r="C318" s="1808" t="s">
        <v>1341</v>
      </c>
    </row>
    <row r="319" spans="2:3">
      <c r="B319" s="1808" t="s">
        <v>1342</v>
      </c>
      <c r="C319" s="1808" t="s">
        <v>1343</v>
      </c>
    </row>
    <row r="320" spans="2:3">
      <c r="B320" s="1808" t="s">
        <v>1344</v>
      </c>
      <c r="C320" s="1808" t="s">
        <v>1345</v>
      </c>
    </row>
    <row r="321" spans="2:3">
      <c r="B321" s="1808" t="s">
        <v>1346</v>
      </c>
      <c r="C321" s="1808" t="s">
        <v>1347</v>
      </c>
    </row>
    <row r="322" spans="2:3">
      <c r="B322" s="1808" t="s">
        <v>1348</v>
      </c>
      <c r="C322" s="1808" t="s">
        <v>1349</v>
      </c>
    </row>
    <row r="323" spans="2:3">
      <c r="B323" s="1808" t="s">
        <v>1350</v>
      </c>
      <c r="C323" s="1808" t="s">
        <v>1351</v>
      </c>
    </row>
    <row r="324" spans="2:3">
      <c r="B324" s="1808" t="s">
        <v>1352</v>
      </c>
      <c r="C324" s="1808" t="s">
        <v>1353</v>
      </c>
    </row>
    <row r="325" spans="2:3">
      <c r="B325" s="1808" t="s">
        <v>1354</v>
      </c>
      <c r="C325" s="1808" t="s">
        <v>1355</v>
      </c>
    </row>
    <row r="326" spans="2:3">
      <c r="B326" s="1808" t="s">
        <v>1356</v>
      </c>
      <c r="C326" s="1808" t="s">
        <v>1357</v>
      </c>
    </row>
    <row r="327" spans="2:3">
      <c r="B327" s="1808" t="s">
        <v>1358</v>
      </c>
      <c r="C327" s="1808" t="s">
        <v>1359</v>
      </c>
    </row>
    <row r="328" spans="2:3">
      <c r="B328" s="1808" t="s">
        <v>1360</v>
      </c>
      <c r="C328" s="1808" t="s">
        <v>1361</v>
      </c>
    </row>
    <row r="329" spans="2:3">
      <c r="B329" s="1808" t="s">
        <v>1362</v>
      </c>
      <c r="C329" s="1808" t="s">
        <v>1363</v>
      </c>
    </row>
    <row r="330" spans="2:3">
      <c r="B330" s="1808" t="s">
        <v>1364</v>
      </c>
      <c r="C330" s="1808" t="s">
        <v>1365</v>
      </c>
    </row>
    <row r="331" spans="2:3">
      <c r="B331" s="1808" t="s">
        <v>1366</v>
      </c>
      <c r="C331" s="1808" t="s">
        <v>1367</v>
      </c>
    </row>
    <row r="332" spans="2:3">
      <c r="B332" s="1808" t="s">
        <v>1368</v>
      </c>
      <c r="C332" s="1808" t="s">
        <v>1369</v>
      </c>
    </row>
    <row r="333" spans="2:3">
      <c r="B333" s="1808" t="s">
        <v>1370</v>
      </c>
      <c r="C333" s="1808" t="s">
        <v>1371</v>
      </c>
    </row>
    <row r="334" spans="2:3">
      <c r="B334" s="1808" t="s">
        <v>1372</v>
      </c>
      <c r="C334" s="1808" t="s">
        <v>1373</v>
      </c>
    </row>
    <row r="335" spans="2:3">
      <c r="B335" s="1808" t="s">
        <v>1374</v>
      </c>
      <c r="C335" s="1808" t="s">
        <v>1375</v>
      </c>
    </row>
    <row r="336" spans="2:3">
      <c r="B336" s="1808" t="s">
        <v>1376</v>
      </c>
      <c r="C336" s="1808" t="s">
        <v>1377</v>
      </c>
    </row>
    <row r="337" spans="2:3">
      <c r="B337" s="1808" t="s">
        <v>1378</v>
      </c>
      <c r="C337" s="1808" t="s">
        <v>1379</v>
      </c>
    </row>
    <row r="338" spans="2:3">
      <c r="B338" s="1808" t="s">
        <v>1380</v>
      </c>
      <c r="C338" s="1808" t="s">
        <v>1381</v>
      </c>
    </row>
    <row r="339" spans="2:3">
      <c r="B339" s="1808" t="s">
        <v>1382</v>
      </c>
      <c r="C339" s="1808" t="s">
        <v>1383</v>
      </c>
    </row>
    <row r="340" spans="2:3">
      <c r="B340" s="1808" t="s">
        <v>1384</v>
      </c>
      <c r="C340" s="1808" t="s">
        <v>1385</v>
      </c>
    </row>
    <row r="341" spans="2:3">
      <c r="B341" s="1808" t="s">
        <v>1386</v>
      </c>
      <c r="C341" s="1808" t="s">
        <v>1387</v>
      </c>
    </row>
    <row r="342" spans="2:3">
      <c r="B342" s="1808" t="s">
        <v>1388</v>
      </c>
      <c r="C342" s="1808" t="s">
        <v>1389</v>
      </c>
    </row>
    <row r="343" spans="2:3">
      <c r="B343" s="1808" t="s">
        <v>1390</v>
      </c>
      <c r="C343" s="1808" t="s">
        <v>1391</v>
      </c>
    </row>
    <row r="344" spans="2:3">
      <c r="B344" s="1808" t="s">
        <v>1392</v>
      </c>
      <c r="C344" s="1808" t="s">
        <v>1393</v>
      </c>
    </row>
    <row r="345" spans="2:3">
      <c r="B345" s="1808" t="s">
        <v>1394</v>
      </c>
      <c r="C345" s="1808" t="s">
        <v>1395</v>
      </c>
    </row>
    <row r="346" spans="2:3">
      <c r="B346" s="1808" t="s">
        <v>1396</v>
      </c>
      <c r="C346" s="1808" t="s">
        <v>1397</v>
      </c>
    </row>
    <row r="347" spans="2:3">
      <c r="B347" s="1808" t="s">
        <v>1398</v>
      </c>
      <c r="C347" s="1808" t="s">
        <v>1399</v>
      </c>
    </row>
    <row r="348" spans="2:3">
      <c r="B348" s="1808" t="s">
        <v>1400</v>
      </c>
      <c r="C348" s="1808" t="s">
        <v>1401</v>
      </c>
    </row>
    <row r="349" spans="2:3">
      <c r="B349" s="1808" t="s">
        <v>1402</v>
      </c>
      <c r="C349" s="1808" t="s">
        <v>1403</v>
      </c>
    </row>
    <row r="350" spans="2:3">
      <c r="B350" s="1808" t="s">
        <v>1404</v>
      </c>
      <c r="C350" s="1808" t="s">
        <v>1405</v>
      </c>
    </row>
    <row r="351" spans="2:3">
      <c r="B351" s="1808" t="s">
        <v>1406</v>
      </c>
      <c r="C351" s="1808" t="s">
        <v>1407</v>
      </c>
    </row>
    <row r="352" spans="2:3">
      <c r="B352" s="1808" t="s">
        <v>1408</v>
      </c>
      <c r="C352" s="1808" t="s">
        <v>1409</v>
      </c>
    </row>
    <row r="353" spans="2:3">
      <c r="B353" s="1808" t="s">
        <v>1410</v>
      </c>
      <c r="C353" s="1808" t="s">
        <v>1411</v>
      </c>
    </row>
    <row r="354" spans="2:3">
      <c r="B354" s="1808" t="s">
        <v>1412</v>
      </c>
      <c r="C354" s="1808" t="s">
        <v>1413</v>
      </c>
    </row>
    <row r="355" spans="2:3">
      <c r="B355" s="1808" t="s">
        <v>1414</v>
      </c>
      <c r="C355" s="1808" t="s">
        <v>1415</v>
      </c>
    </row>
    <row r="356" spans="2:3">
      <c r="B356" s="1808" t="s">
        <v>1416</v>
      </c>
      <c r="C356" s="1808" t="s">
        <v>1417</v>
      </c>
    </row>
    <row r="357" spans="2:3">
      <c r="B357" s="1808" t="s">
        <v>1418</v>
      </c>
      <c r="C357" s="1808" t="s">
        <v>1419</v>
      </c>
    </row>
    <row r="358" spans="2:3">
      <c r="B358" s="1808" t="s">
        <v>1420</v>
      </c>
      <c r="C358" s="1808" t="s">
        <v>1421</v>
      </c>
    </row>
    <row r="359" spans="2:3">
      <c r="B359" s="1808" t="s">
        <v>1422</v>
      </c>
      <c r="C359" s="1808" t="s">
        <v>1423</v>
      </c>
    </row>
    <row r="360" spans="2:3">
      <c r="B360" s="1808" t="s">
        <v>1424</v>
      </c>
      <c r="C360" s="1808" t="s">
        <v>1425</v>
      </c>
    </row>
    <row r="361" spans="2:3">
      <c r="B361" s="1808" t="s">
        <v>1426</v>
      </c>
      <c r="C361" s="1808" t="s">
        <v>1427</v>
      </c>
    </row>
    <row r="362" spans="2:3">
      <c r="B362" s="1808" t="s">
        <v>1428</v>
      </c>
      <c r="C362" s="1808" t="s">
        <v>1429</v>
      </c>
    </row>
    <row r="363" spans="2:3">
      <c r="B363" s="1808" t="s">
        <v>1430</v>
      </c>
      <c r="C363" s="1808" t="s">
        <v>1431</v>
      </c>
    </row>
    <row r="364" spans="2:3">
      <c r="B364" s="1808" t="s">
        <v>1432</v>
      </c>
      <c r="C364" s="1808" t="s">
        <v>1433</v>
      </c>
    </row>
    <row r="365" spans="2:3">
      <c r="B365" s="1808" t="s">
        <v>1434</v>
      </c>
      <c r="C365" s="1808" t="s">
        <v>1435</v>
      </c>
    </row>
    <row r="366" spans="2:3">
      <c r="B366" s="1808" t="s">
        <v>1436</v>
      </c>
      <c r="C366" s="1808" t="s">
        <v>1437</v>
      </c>
    </row>
    <row r="367" spans="2:3">
      <c r="B367" s="1808" t="s">
        <v>1438</v>
      </c>
      <c r="C367" s="1808" t="s">
        <v>1439</v>
      </c>
    </row>
    <row r="368" spans="2:3">
      <c r="B368" s="1808" t="s">
        <v>1440</v>
      </c>
      <c r="C368" s="1808" t="s">
        <v>1441</v>
      </c>
    </row>
    <row r="369" spans="2:3">
      <c r="B369" s="1808" t="s">
        <v>1442</v>
      </c>
      <c r="C369" s="1808" t="s">
        <v>1443</v>
      </c>
    </row>
    <row r="370" spans="2:3">
      <c r="B370" s="1808" t="s">
        <v>1444</v>
      </c>
      <c r="C370" s="1808" t="s">
        <v>1445</v>
      </c>
    </row>
    <row r="371" spans="2:3">
      <c r="B371" s="1808" t="s">
        <v>1446</v>
      </c>
      <c r="C371" s="1808" t="s">
        <v>1447</v>
      </c>
    </row>
    <row r="372" spans="2:3">
      <c r="B372" s="1808" t="s">
        <v>1448</v>
      </c>
      <c r="C372" s="1808" t="s">
        <v>1449</v>
      </c>
    </row>
    <row r="373" spans="2:3">
      <c r="B373" s="1808" t="s">
        <v>1450</v>
      </c>
      <c r="C373" s="1808" t="s">
        <v>1451</v>
      </c>
    </row>
    <row r="374" spans="2:3">
      <c r="B374" s="1808" t="s">
        <v>1452</v>
      </c>
      <c r="C374" s="1808" t="s">
        <v>1453</v>
      </c>
    </row>
    <row r="375" spans="2:3">
      <c r="B375" s="1808" t="s">
        <v>1454</v>
      </c>
      <c r="C375" s="1808" t="s">
        <v>1455</v>
      </c>
    </row>
    <row r="376" spans="2:3">
      <c r="B376" s="1808" t="s">
        <v>1456</v>
      </c>
      <c r="C376" s="1808" t="s">
        <v>1457</v>
      </c>
    </row>
    <row r="377" spans="2:3">
      <c r="B377" s="1808" t="s">
        <v>1458</v>
      </c>
      <c r="C377" s="1808" t="s">
        <v>1459</v>
      </c>
    </row>
    <row r="378" spans="2:3">
      <c r="B378" s="1808" t="s">
        <v>1460</v>
      </c>
      <c r="C378" s="1808" t="s">
        <v>1461</v>
      </c>
    </row>
    <row r="379" spans="2:3">
      <c r="B379" s="1808" t="s">
        <v>1462</v>
      </c>
      <c r="C379" s="1808" t="s">
        <v>1463</v>
      </c>
    </row>
    <row r="380" spans="2:3">
      <c r="B380" s="1808" t="s">
        <v>1464</v>
      </c>
      <c r="C380" s="1808" t="s">
        <v>1465</v>
      </c>
    </row>
    <row r="381" spans="2:3">
      <c r="B381" s="1808" t="s">
        <v>1466</v>
      </c>
      <c r="C381" s="1808" t="s">
        <v>1467</v>
      </c>
    </row>
    <row r="382" spans="2:3">
      <c r="B382" s="1808" t="s">
        <v>1468</v>
      </c>
      <c r="C382" s="1808" t="s">
        <v>1469</v>
      </c>
    </row>
    <row r="383" spans="2:3">
      <c r="B383" s="1808" t="s">
        <v>1470</v>
      </c>
      <c r="C383" s="1808" t="s">
        <v>1471</v>
      </c>
    </row>
    <row r="384" spans="2:3">
      <c r="B384" s="1808" t="s">
        <v>1472</v>
      </c>
      <c r="C384" s="1808" t="s">
        <v>1473</v>
      </c>
    </row>
    <row r="385" spans="2:3">
      <c r="B385" s="1808" t="s">
        <v>1474</v>
      </c>
      <c r="C385" s="1808" t="s">
        <v>1475</v>
      </c>
    </row>
    <row r="386" spans="2:3">
      <c r="B386" s="1808" t="s">
        <v>1476</v>
      </c>
      <c r="C386" s="1808" t="s">
        <v>1477</v>
      </c>
    </row>
    <row r="387" spans="2:3">
      <c r="B387" s="1808" t="s">
        <v>1478</v>
      </c>
      <c r="C387" s="1808" t="s">
        <v>1479</v>
      </c>
    </row>
    <row r="388" spans="2:3">
      <c r="B388" s="1808" t="s">
        <v>1480</v>
      </c>
      <c r="C388" s="1808" t="s">
        <v>1481</v>
      </c>
    </row>
    <row r="389" spans="2:3">
      <c r="B389" s="1808" t="s">
        <v>1482</v>
      </c>
      <c r="C389" s="1808" t="s">
        <v>1483</v>
      </c>
    </row>
    <row r="390" spans="2:3">
      <c r="B390" s="1808" t="s">
        <v>1484</v>
      </c>
      <c r="C390" s="1808" t="s">
        <v>1485</v>
      </c>
    </row>
    <row r="391" spans="2:3">
      <c r="B391" s="1808" t="s">
        <v>1486</v>
      </c>
      <c r="C391" s="1808" t="s">
        <v>1487</v>
      </c>
    </row>
    <row r="392" spans="2:3">
      <c r="B392" s="1808" t="s">
        <v>1488</v>
      </c>
      <c r="C392" s="1808" t="s">
        <v>1489</v>
      </c>
    </row>
    <row r="393" spans="2:3">
      <c r="B393" s="1808" t="s">
        <v>1490</v>
      </c>
      <c r="C393" s="1808" t="s">
        <v>1491</v>
      </c>
    </row>
    <row r="394" spans="2:3">
      <c r="B394" s="1808" t="s">
        <v>1492</v>
      </c>
      <c r="C394" s="1808" t="s">
        <v>1493</v>
      </c>
    </row>
    <row r="395" spans="2:3">
      <c r="B395" s="1808" t="s">
        <v>1494</v>
      </c>
      <c r="C395" s="1808" t="s">
        <v>1495</v>
      </c>
    </row>
    <row r="396" spans="2:3">
      <c r="B396" s="1808" t="s">
        <v>1496</v>
      </c>
      <c r="C396" s="1808" t="s">
        <v>1497</v>
      </c>
    </row>
    <row r="397" spans="2:3">
      <c r="B397" s="1808" t="s">
        <v>1498</v>
      </c>
      <c r="C397" s="1808" t="s">
        <v>1499</v>
      </c>
    </row>
    <row r="398" spans="2:3">
      <c r="B398" s="1808" t="s">
        <v>1500</v>
      </c>
      <c r="C398" s="1808" t="s">
        <v>1501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DZ134"/>
  <sheetViews>
    <sheetView workbookViewId="0">
      <selection activeCell="A2" sqref="A2"/>
    </sheetView>
  </sheetViews>
  <sheetFormatPr defaultColWidth="11.42578125" defaultRowHeight="15"/>
  <cols>
    <col min="1" max="1" width="46.5703125" customWidth="1"/>
    <col min="2" max="2" width="31.28515625" bestFit="1" customWidth="1"/>
    <col min="12" max="12" width="11.5703125" bestFit="1" customWidth="1"/>
    <col min="13" max="13" width="13" bestFit="1" customWidth="1"/>
    <col min="23" max="69" width="11.42578125" style="227"/>
  </cols>
  <sheetData>
    <row r="1" spans="1:103">
      <c r="A1" s="1" t="s">
        <v>14</v>
      </c>
      <c r="B1" s="1"/>
      <c r="C1" s="1"/>
      <c r="D1" s="1"/>
      <c r="E1" s="1"/>
      <c r="F1" s="1"/>
      <c r="G1" s="1"/>
      <c r="H1" s="1"/>
      <c r="I1" s="1"/>
      <c r="J1" s="1"/>
      <c r="K1" s="1"/>
      <c r="L1" s="1"/>
      <c r="M1" s="1"/>
      <c r="N1" s="1"/>
      <c r="O1" s="1"/>
      <c r="P1" s="1"/>
      <c r="Q1" s="1"/>
      <c r="R1" s="1"/>
      <c r="S1" s="1"/>
      <c r="T1" s="1"/>
      <c r="U1" s="1"/>
      <c r="V1" s="1"/>
      <c r="W1" s="224"/>
      <c r="X1" s="224"/>
      <c r="Y1" s="224"/>
      <c r="Z1" s="224"/>
      <c r="AA1" s="225"/>
      <c r="AB1" s="224"/>
      <c r="AC1" s="224"/>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row>
    <row r="2" spans="1:103">
      <c r="A2" s="1" t="s">
        <v>15</v>
      </c>
      <c r="B2" s="1"/>
      <c r="C2" s="1"/>
      <c r="D2" s="5"/>
      <c r="E2" s="1"/>
      <c r="F2" s="1"/>
      <c r="G2" s="1"/>
      <c r="H2" s="1"/>
      <c r="I2" s="1"/>
      <c r="J2" s="1"/>
      <c r="K2" s="1"/>
      <c r="L2" s="1"/>
      <c r="M2" s="1"/>
      <c r="N2" s="1"/>
      <c r="O2" s="1"/>
      <c r="P2" s="1"/>
      <c r="Q2" s="1"/>
      <c r="R2" s="1"/>
      <c r="S2" s="1"/>
      <c r="T2" s="1"/>
      <c r="U2" s="1"/>
      <c r="V2" s="1"/>
      <c r="W2" s="224"/>
      <c r="X2" s="224"/>
      <c r="Y2" s="224"/>
      <c r="Z2" s="224"/>
      <c r="AA2" s="225"/>
      <c r="AB2" s="224"/>
      <c r="AC2" s="224"/>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row>
    <row r="3" spans="1:103">
      <c r="A3" s="1" t="s">
        <v>16</v>
      </c>
      <c r="B3" s="1"/>
      <c r="C3" s="1"/>
      <c r="D3" s="1"/>
      <c r="E3" s="1"/>
      <c r="F3" s="1"/>
      <c r="G3" s="1"/>
      <c r="H3" s="1"/>
      <c r="I3" s="1"/>
      <c r="J3" s="1"/>
      <c r="K3" s="1"/>
      <c r="L3" s="1"/>
      <c r="M3" s="1"/>
      <c r="N3" s="1"/>
      <c r="O3" s="1"/>
      <c r="P3" s="1"/>
      <c r="Q3" s="1"/>
      <c r="R3" s="1"/>
      <c r="S3" s="1"/>
      <c r="T3" s="1"/>
      <c r="U3" s="1"/>
      <c r="V3" s="1"/>
      <c r="W3" s="224"/>
      <c r="X3" s="224"/>
      <c r="Y3" s="224"/>
      <c r="Z3" s="224"/>
      <c r="AA3" s="225"/>
      <c r="AB3" s="224"/>
      <c r="AC3" s="224"/>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row>
    <row r="4" spans="1:103">
      <c r="A4" s="1" t="s">
        <v>17</v>
      </c>
      <c r="B4" s="1"/>
      <c r="C4" s="1"/>
      <c r="D4" s="1"/>
      <c r="E4" s="1"/>
      <c r="F4" s="1"/>
      <c r="G4" s="1"/>
      <c r="H4" s="1"/>
      <c r="I4" s="1"/>
      <c r="J4" s="1"/>
      <c r="K4" s="1"/>
      <c r="L4" s="1"/>
      <c r="M4" s="1"/>
      <c r="N4" s="1"/>
      <c r="O4" s="1"/>
      <c r="P4" s="1"/>
      <c r="Q4" s="1"/>
      <c r="R4" s="1"/>
      <c r="S4" s="1"/>
      <c r="T4" s="1"/>
      <c r="U4" s="1"/>
      <c r="V4" s="1"/>
      <c r="W4" s="224"/>
      <c r="X4" s="224"/>
      <c r="Y4" s="224"/>
      <c r="Z4" s="224"/>
      <c r="AA4" s="225"/>
      <c r="AB4" s="224"/>
      <c r="AC4" s="224"/>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row>
    <row r="5" spans="1:103">
      <c r="A5" s="1" t="s">
        <v>18</v>
      </c>
      <c r="B5" s="1"/>
      <c r="C5" s="1"/>
      <c r="D5" s="1"/>
      <c r="E5" s="1"/>
      <c r="F5" s="1"/>
      <c r="G5" s="1"/>
      <c r="H5" s="1"/>
      <c r="I5" s="1"/>
      <c r="J5" s="1"/>
      <c r="K5" s="1"/>
      <c r="L5" s="1"/>
      <c r="M5" s="1"/>
      <c r="N5" s="1"/>
      <c r="O5" s="1"/>
      <c r="P5" s="1"/>
      <c r="Q5" s="1"/>
      <c r="R5" s="1"/>
      <c r="S5" s="1"/>
      <c r="T5" s="1"/>
      <c r="U5" s="1"/>
      <c r="V5" s="1"/>
      <c r="W5" s="224"/>
      <c r="X5" s="224"/>
      <c r="Y5" s="224"/>
      <c r="Z5" s="224"/>
      <c r="AA5" s="225"/>
      <c r="AB5" s="224"/>
      <c r="AC5" s="224"/>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row>
    <row r="6" spans="1:103">
      <c r="A6" s="1814" t="s">
        <v>19</v>
      </c>
      <c r="B6" s="1814"/>
      <c r="C6" s="1814"/>
      <c r="D6" s="1814"/>
      <c r="E6" s="1814"/>
      <c r="F6" s="1814"/>
      <c r="G6" s="1814"/>
      <c r="H6" s="1814"/>
      <c r="I6" s="1814"/>
      <c r="J6" s="1814"/>
      <c r="K6" s="6"/>
      <c r="L6" s="6"/>
      <c r="M6" s="6"/>
      <c r="N6" s="6"/>
      <c r="AK6" s="81"/>
      <c r="AN6" s="81"/>
      <c r="AY6" s="81"/>
    </row>
    <row r="7" spans="1:103">
      <c r="A7" s="1815" t="s">
        <v>20</v>
      </c>
      <c r="B7" s="1816"/>
      <c r="C7" s="1816"/>
      <c r="D7" s="1816"/>
      <c r="E7" s="1816"/>
      <c r="F7" s="1816"/>
      <c r="G7" s="1816"/>
      <c r="H7" s="8"/>
      <c r="M7" s="7"/>
      <c r="P7" s="7"/>
      <c r="AK7" s="81"/>
      <c r="AN7" s="81"/>
      <c r="AY7" s="81"/>
    </row>
    <row r="8" spans="1:103" ht="14.25" customHeight="1">
      <c r="A8" s="9" t="s">
        <v>21</v>
      </c>
      <c r="B8" s="10"/>
      <c r="C8" s="10"/>
      <c r="D8" s="110"/>
      <c r="E8" s="110"/>
      <c r="F8" s="110"/>
      <c r="G8" s="110"/>
      <c r="H8" s="110"/>
      <c r="I8" s="110"/>
      <c r="J8" s="110"/>
      <c r="K8" s="110"/>
      <c r="L8" s="110"/>
      <c r="M8" s="169"/>
      <c r="N8" s="110"/>
      <c r="O8" s="110"/>
      <c r="P8" s="7"/>
      <c r="Q8" s="11"/>
      <c r="R8" s="11"/>
      <c r="S8" s="11"/>
      <c r="T8" s="11"/>
      <c r="U8" s="11"/>
      <c r="V8" s="11"/>
      <c r="W8" s="228"/>
      <c r="X8" s="228"/>
      <c r="Y8" s="228"/>
      <c r="Z8" s="228"/>
      <c r="AA8" s="229"/>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row>
    <row r="9" spans="1:103" ht="15" customHeight="1">
      <c r="A9" s="1817" t="s">
        <v>22</v>
      </c>
      <c r="B9" s="1818"/>
      <c r="C9" s="1821" t="s">
        <v>23</v>
      </c>
      <c r="D9" s="1830" t="s">
        <v>24</v>
      </c>
      <c r="E9" s="1830"/>
      <c r="F9" s="1830"/>
      <c r="G9" s="1830"/>
      <c r="H9" s="1830"/>
      <c r="I9" s="1830"/>
      <c r="J9" s="1830"/>
      <c r="K9" s="1830"/>
      <c r="L9" s="1830"/>
      <c r="M9" s="1830"/>
      <c r="N9" s="1830"/>
      <c r="O9" s="1830"/>
      <c r="P9" s="1830"/>
      <c r="Q9" s="1828" t="s">
        <v>25</v>
      </c>
      <c r="R9" s="1824" t="s">
        <v>26</v>
      </c>
      <c r="S9" s="1826" t="s">
        <v>27</v>
      </c>
      <c r="T9" s="227"/>
      <c r="U9" s="227"/>
      <c r="V9" s="227"/>
      <c r="Y9" s="1823"/>
      <c r="Z9" s="1813"/>
      <c r="AA9" s="1813"/>
      <c r="AB9" s="1813"/>
      <c r="AC9" s="1813"/>
      <c r="AD9" s="1813"/>
      <c r="AE9" s="1813"/>
      <c r="AF9" s="1813"/>
      <c r="AG9" s="1813"/>
      <c r="AH9" s="1813"/>
      <c r="AI9" s="81"/>
      <c r="AJ9" s="81"/>
      <c r="AK9" s="81"/>
      <c r="AL9" s="81"/>
      <c r="AM9" s="1823"/>
      <c r="AN9" s="1813"/>
      <c r="AO9" s="1813"/>
      <c r="AP9" s="1813"/>
      <c r="AQ9" s="1813"/>
      <c r="AR9" s="1813"/>
      <c r="AS9" s="1813"/>
      <c r="AT9" s="1813"/>
      <c r="AU9" s="1813"/>
      <c r="AV9" s="1813"/>
      <c r="BN9"/>
      <c r="BO9"/>
      <c r="BP9"/>
      <c r="BQ9"/>
    </row>
    <row r="10" spans="1:103" ht="26.25" customHeight="1">
      <c r="A10" s="1819"/>
      <c r="B10" s="1820"/>
      <c r="C10" s="1822"/>
      <c r="D10" s="442" t="s">
        <v>28</v>
      </c>
      <c r="E10" s="1627" t="s">
        <v>29</v>
      </c>
      <c r="F10" s="1627" t="s">
        <v>30</v>
      </c>
      <c r="G10" s="1015" t="s">
        <v>31</v>
      </c>
      <c r="H10" s="1015" t="s">
        <v>32</v>
      </c>
      <c r="I10" s="1015" t="s">
        <v>33</v>
      </c>
      <c r="J10" s="1015" t="s">
        <v>34</v>
      </c>
      <c r="K10" s="1015" t="s">
        <v>35</v>
      </c>
      <c r="L10" s="1015" t="s">
        <v>36</v>
      </c>
      <c r="M10" s="1628" t="s">
        <v>37</v>
      </c>
      <c r="N10" s="242" t="s">
        <v>38</v>
      </c>
      <c r="O10" s="242" t="s">
        <v>39</v>
      </c>
      <c r="P10" s="1628" t="s">
        <v>40</v>
      </c>
      <c r="Q10" s="1829"/>
      <c r="R10" s="1825"/>
      <c r="S10" s="1827"/>
      <c r="T10" s="230"/>
      <c r="U10" s="230"/>
      <c r="V10" s="230"/>
      <c r="W10" s="231"/>
      <c r="Y10" s="1823"/>
      <c r="Z10" s="232"/>
      <c r="AA10" s="233"/>
      <c r="AB10" s="233"/>
      <c r="AC10" s="230"/>
      <c r="AD10" s="230"/>
      <c r="AE10" s="230"/>
      <c r="AF10" s="230"/>
      <c r="AG10" s="230"/>
      <c r="AH10" s="230"/>
      <c r="AI10" s="81"/>
      <c r="AJ10" s="81"/>
      <c r="AK10" s="81"/>
      <c r="AL10" s="81"/>
      <c r="AM10" s="1823"/>
      <c r="AN10" s="232"/>
      <c r="AO10" s="233"/>
      <c r="AP10" s="233"/>
      <c r="AQ10" s="230"/>
      <c r="AR10" s="230"/>
      <c r="AS10" s="230"/>
      <c r="AT10" s="230"/>
      <c r="AU10" s="230"/>
      <c r="AV10" s="230"/>
      <c r="BN10"/>
      <c r="BO10"/>
      <c r="BP10"/>
      <c r="BQ10"/>
    </row>
    <row r="11" spans="1:103">
      <c r="A11" s="1833" t="s">
        <v>41</v>
      </c>
      <c r="B11" s="1834"/>
      <c r="C11" s="14">
        <v>0</v>
      </c>
      <c r="D11" s="15"/>
      <c r="E11" s="15"/>
      <c r="F11" s="15"/>
      <c r="G11" s="15"/>
      <c r="H11" s="15"/>
      <c r="I11" s="15"/>
      <c r="J11" s="15"/>
      <c r="K11" s="15"/>
      <c r="L11" s="16"/>
      <c r="M11" s="1595"/>
      <c r="N11" s="1596"/>
      <c r="O11" s="1596"/>
      <c r="P11" s="1597"/>
      <c r="Q11" s="17"/>
      <c r="R11" s="18"/>
      <c r="S11" s="19"/>
      <c r="T11" s="227"/>
      <c r="U11" s="227"/>
      <c r="V11" s="227"/>
      <c r="X11" s="234"/>
      <c r="Y11" s="234"/>
      <c r="Z11" s="234"/>
      <c r="AA11" s="234"/>
      <c r="AG11" s="81"/>
      <c r="AJ11" s="81"/>
      <c r="AL11" s="81"/>
      <c r="AM11" s="81"/>
      <c r="AU11" s="81"/>
      <c r="BN11"/>
      <c r="BO11"/>
      <c r="BP11"/>
      <c r="BQ11"/>
    </row>
    <row r="12" spans="1:103">
      <c r="A12" s="20" t="s">
        <v>42</v>
      </c>
      <c r="B12" s="21"/>
      <c r="C12" s="14">
        <v>0</v>
      </c>
      <c r="D12" s="15"/>
      <c r="E12" s="15"/>
      <c r="F12" s="15"/>
      <c r="G12" s="15"/>
      <c r="H12" s="15"/>
      <c r="I12" s="15"/>
      <c r="J12" s="15"/>
      <c r="K12" s="15"/>
      <c r="L12" s="16"/>
      <c r="M12" s="78"/>
      <c r="N12" s="1598"/>
      <c r="O12" s="1598"/>
      <c r="P12" s="1599"/>
      <c r="Q12" s="17"/>
      <c r="R12" s="18"/>
      <c r="S12" s="22"/>
      <c r="T12" s="227"/>
      <c r="U12" s="227"/>
      <c r="V12" s="227"/>
      <c r="X12" s="234"/>
      <c r="Y12" s="234"/>
      <c r="Z12" s="234"/>
      <c r="AA12" s="234"/>
      <c r="AG12" s="81"/>
      <c r="AJ12" s="81"/>
      <c r="AL12" s="81"/>
      <c r="AM12" s="81"/>
      <c r="AU12" s="81"/>
      <c r="BN12"/>
      <c r="BO12"/>
      <c r="BP12"/>
      <c r="BQ12"/>
    </row>
    <row r="13" spans="1:103">
      <c r="A13" s="1835" t="s">
        <v>43</v>
      </c>
      <c r="B13" s="23" t="s">
        <v>44</v>
      </c>
      <c r="C13" s="24">
        <v>0</v>
      </c>
      <c r="D13" s="25"/>
      <c r="E13" s="25"/>
      <c r="F13" s="25"/>
      <c r="G13" s="25"/>
      <c r="H13" s="25"/>
      <c r="I13" s="25"/>
      <c r="J13" s="25"/>
      <c r="K13" s="25"/>
      <c r="L13" s="26"/>
      <c r="M13" s="1600"/>
      <c r="N13" s="1601"/>
      <c r="O13" s="1601"/>
      <c r="P13" s="1602"/>
      <c r="Q13" s="27"/>
      <c r="R13" s="28"/>
      <c r="S13" s="29"/>
      <c r="T13" s="227"/>
      <c r="U13" s="227"/>
      <c r="V13" s="227"/>
      <c r="X13" s="234"/>
      <c r="Y13" s="234"/>
      <c r="Z13" s="234"/>
      <c r="AA13" s="234"/>
      <c r="AG13" s="81"/>
      <c r="AJ13" s="81"/>
      <c r="AL13" s="81"/>
      <c r="AM13" s="81"/>
      <c r="AU13" s="81"/>
      <c r="BN13"/>
      <c r="BO13"/>
      <c r="BP13"/>
      <c r="BQ13"/>
    </row>
    <row r="14" spans="1:103">
      <c r="A14" s="1836"/>
      <c r="B14" s="23" t="s">
        <v>45</v>
      </c>
      <c r="C14" s="30">
        <v>0</v>
      </c>
      <c r="D14" s="31"/>
      <c r="E14" s="31"/>
      <c r="F14" s="31"/>
      <c r="G14" s="31"/>
      <c r="H14" s="31"/>
      <c r="I14" s="31"/>
      <c r="J14" s="31"/>
      <c r="K14" s="31"/>
      <c r="L14" s="32"/>
      <c r="M14" s="1603"/>
      <c r="N14" s="1604"/>
      <c r="O14" s="1604"/>
      <c r="P14" s="1605"/>
      <c r="Q14" s="27"/>
      <c r="R14" s="33"/>
      <c r="S14" s="34"/>
      <c r="T14" s="227"/>
      <c r="U14" s="227"/>
      <c r="V14" s="227"/>
      <c r="X14" s="234"/>
      <c r="Y14" s="234"/>
      <c r="Z14" s="234"/>
      <c r="AA14" s="234"/>
      <c r="AG14" s="81"/>
      <c r="AJ14" s="81"/>
      <c r="AL14" s="81"/>
      <c r="AM14" s="81"/>
      <c r="AU14" s="81"/>
      <c r="BN14"/>
      <c r="BO14"/>
      <c r="BP14"/>
      <c r="BQ14"/>
    </row>
    <row r="15" spans="1:103">
      <c r="A15" s="1836"/>
      <c r="B15" s="23" t="s">
        <v>46</v>
      </c>
      <c r="C15" s="30">
        <v>0</v>
      </c>
      <c r="D15" s="31"/>
      <c r="E15" s="31"/>
      <c r="F15" s="31"/>
      <c r="G15" s="31"/>
      <c r="H15" s="31"/>
      <c r="I15" s="31"/>
      <c r="J15" s="31"/>
      <c r="K15" s="31"/>
      <c r="L15" s="32"/>
      <c r="M15" s="1603"/>
      <c r="N15" s="1604"/>
      <c r="O15" s="1604"/>
      <c r="P15" s="1605"/>
      <c r="Q15" s="35"/>
      <c r="R15" s="36"/>
      <c r="S15" s="34"/>
      <c r="T15" s="227"/>
      <c r="U15" s="227"/>
      <c r="V15" s="227"/>
      <c r="X15" s="234"/>
      <c r="Y15" s="234"/>
      <c r="Z15" s="234"/>
      <c r="AA15" s="234"/>
      <c r="AG15" s="81"/>
      <c r="AJ15" s="81"/>
      <c r="AL15" s="81"/>
      <c r="AM15" s="81"/>
      <c r="AU15" s="81"/>
      <c r="BN15"/>
      <c r="BO15"/>
      <c r="BP15"/>
      <c r="BQ15"/>
    </row>
    <row r="16" spans="1:103">
      <c r="A16" s="1836"/>
      <c r="B16" s="23" t="s">
        <v>47</v>
      </c>
      <c r="C16" s="30">
        <v>0</v>
      </c>
      <c r="D16" s="31"/>
      <c r="E16" s="31"/>
      <c r="F16" s="31"/>
      <c r="G16" s="31"/>
      <c r="H16" s="31"/>
      <c r="I16" s="31"/>
      <c r="J16" s="31"/>
      <c r="K16" s="31"/>
      <c r="L16" s="32"/>
      <c r="M16" s="1606"/>
      <c r="N16" s="1607"/>
      <c r="O16" s="1607"/>
      <c r="P16" s="1608"/>
      <c r="Q16" s="35"/>
      <c r="R16" s="36"/>
      <c r="S16" s="37"/>
      <c r="T16" s="227"/>
      <c r="U16" s="227"/>
      <c r="V16" s="227"/>
      <c r="X16" s="234"/>
      <c r="Y16" s="234"/>
      <c r="Z16" s="234"/>
      <c r="AA16" s="234"/>
      <c r="AG16" s="81"/>
      <c r="AJ16" s="81"/>
      <c r="AL16" s="81"/>
      <c r="AM16" s="81"/>
      <c r="AU16" s="81"/>
      <c r="BN16"/>
      <c r="BO16"/>
      <c r="BP16"/>
      <c r="BQ16"/>
    </row>
    <row r="17" spans="1:69">
      <c r="A17" s="1836"/>
      <c r="B17" s="23" t="s">
        <v>48</v>
      </c>
      <c r="C17" s="38">
        <v>0</v>
      </c>
      <c r="D17" s="31"/>
      <c r="E17" s="31"/>
      <c r="F17" s="31"/>
      <c r="G17" s="31"/>
      <c r="H17" s="31"/>
      <c r="I17" s="31"/>
      <c r="J17" s="31"/>
      <c r="K17" s="31"/>
      <c r="L17" s="32"/>
      <c r="M17" s="1603"/>
      <c r="N17" s="1604"/>
      <c r="O17" s="1604"/>
      <c r="P17" s="1605"/>
      <c r="Q17" s="35"/>
      <c r="R17" s="36"/>
      <c r="S17" s="34"/>
      <c r="T17" s="227"/>
      <c r="U17" s="227"/>
      <c r="V17" s="227"/>
      <c r="X17" s="234"/>
      <c r="Y17" s="234"/>
      <c r="Z17" s="234"/>
      <c r="AA17" s="234"/>
      <c r="AG17" s="81"/>
      <c r="AJ17" s="81"/>
      <c r="AL17" s="81"/>
      <c r="AM17" s="81"/>
      <c r="AU17" s="81"/>
      <c r="BN17"/>
      <c r="BO17"/>
      <c r="BP17"/>
      <c r="BQ17"/>
    </row>
    <row r="18" spans="1:69">
      <c r="A18" s="1837"/>
      <c r="B18" s="23" t="s">
        <v>49</v>
      </c>
      <c r="C18" s="39">
        <v>0</v>
      </c>
      <c r="D18" s="40"/>
      <c r="E18" s="40"/>
      <c r="F18" s="40"/>
      <c r="G18" s="40"/>
      <c r="H18" s="40"/>
      <c r="I18" s="40"/>
      <c r="J18" s="40"/>
      <c r="K18" s="41"/>
      <c r="L18" s="42"/>
      <c r="M18" s="1609"/>
      <c r="N18" s="1610"/>
      <c r="O18" s="1610"/>
      <c r="P18" s="1611"/>
      <c r="Q18" s="43"/>
      <c r="R18" s="44"/>
      <c r="S18" s="45"/>
      <c r="T18" s="227"/>
      <c r="U18" s="227"/>
      <c r="V18" s="227"/>
      <c r="X18" s="234"/>
      <c r="Y18" s="234"/>
      <c r="Z18" s="234"/>
      <c r="AA18" s="234"/>
      <c r="AG18" s="81"/>
      <c r="AJ18" s="81"/>
      <c r="AL18" s="81"/>
      <c r="AM18" s="81"/>
      <c r="AU18" s="81"/>
      <c r="BN18"/>
      <c r="BO18"/>
      <c r="BP18"/>
      <c r="BQ18"/>
    </row>
    <row r="19" spans="1:69" ht="15" customHeight="1">
      <c r="A19" s="1835" t="s">
        <v>50</v>
      </c>
      <c r="B19" s="46" t="s">
        <v>51</v>
      </c>
      <c r="C19" s="24">
        <v>0</v>
      </c>
      <c r="D19" s="25"/>
      <c r="E19" s="25"/>
      <c r="F19" s="25"/>
      <c r="G19" s="25"/>
      <c r="H19" s="25"/>
      <c r="I19" s="25"/>
      <c r="J19" s="25"/>
      <c r="K19" s="25"/>
      <c r="L19" s="26"/>
      <c r="M19" s="1595"/>
      <c r="N19" s="1595"/>
      <c r="O19" s="1595"/>
      <c r="P19" s="1564"/>
      <c r="Q19" s="27"/>
      <c r="R19" s="28"/>
      <c r="S19" s="19"/>
      <c r="T19" s="227"/>
      <c r="U19" s="227"/>
      <c r="V19" s="227"/>
      <c r="X19" s="234"/>
      <c r="Y19" s="234"/>
      <c r="Z19" s="234"/>
      <c r="AA19" s="234"/>
      <c r="AG19" s="81"/>
      <c r="AJ19" s="81"/>
      <c r="AL19" s="81"/>
      <c r="AM19" s="81"/>
      <c r="AU19" s="81"/>
      <c r="BN19"/>
      <c r="BO19"/>
      <c r="BP19"/>
      <c r="BQ19"/>
    </row>
    <row r="20" spans="1:69">
      <c r="A20" s="1837"/>
      <c r="B20" s="23" t="s">
        <v>52</v>
      </c>
      <c r="C20" s="39">
        <v>0</v>
      </c>
      <c r="D20" s="40"/>
      <c r="E20" s="40"/>
      <c r="F20" s="40"/>
      <c r="G20" s="40"/>
      <c r="H20" s="40"/>
      <c r="I20" s="40"/>
      <c r="J20" s="40"/>
      <c r="K20" s="40"/>
      <c r="L20" s="42"/>
      <c r="M20" s="78"/>
      <c r="N20" s="78"/>
      <c r="O20" s="78"/>
      <c r="P20" s="1612"/>
      <c r="Q20" s="47"/>
      <c r="R20" s="48"/>
      <c r="S20" s="22"/>
      <c r="T20" s="227"/>
      <c r="U20" s="227"/>
      <c r="V20" s="227"/>
      <c r="X20" s="234"/>
      <c r="Y20" s="234"/>
      <c r="Z20" s="234"/>
      <c r="AA20" s="234"/>
      <c r="AG20" s="81"/>
      <c r="AJ20" s="81"/>
      <c r="AL20" s="81"/>
      <c r="AM20" s="81"/>
      <c r="AU20" s="81"/>
      <c r="BN20"/>
      <c r="BO20"/>
      <c r="BP20"/>
      <c r="BQ20"/>
    </row>
    <row r="21" spans="1:69" ht="15" customHeight="1">
      <c r="A21" s="1831" t="s">
        <v>53</v>
      </c>
      <c r="B21" s="46" t="s">
        <v>51</v>
      </c>
      <c r="C21" s="49">
        <v>0</v>
      </c>
      <c r="D21" s="25"/>
      <c r="E21" s="25"/>
      <c r="F21" s="25"/>
      <c r="G21" s="25"/>
      <c r="H21" s="25"/>
      <c r="I21" s="25"/>
      <c r="J21" s="25"/>
      <c r="K21" s="25"/>
      <c r="L21" s="26"/>
      <c r="M21" s="1600"/>
      <c r="N21" s="1601"/>
      <c r="O21" s="1601"/>
      <c r="P21" s="1613"/>
      <c r="Q21" s="27"/>
      <c r="R21" s="28"/>
      <c r="S21" s="29"/>
      <c r="T21" s="227"/>
      <c r="U21" s="227"/>
      <c r="V21" s="227"/>
      <c r="X21" s="234"/>
      <c r="Y21" s="234"/>
      <c r="Z21" s="234"/>
      <c r="AA21" s="234"/>
      <c r="AG21" s="81"/>
      <c r="AJ21" s="81"/>
      <c r="AL21" s="81"/>
      <c r="AM21" s="81"/>
      <c r="AU21" s="81"/>
      <c r="BN21"/>
      <c r="BO21"/>
      <c r="BP21"/>
      <c r="BQ21"/>
    </row>
    <row r="22" spans="1:69">
      <c r="A22" s="1832"/>
      <c r="B22" s="23" t="s">
        <v>52</v>
      </c>
      <c r="C22" s="38">
        <v>0</v>
      </c>
      <c r="D22" s="31"/>
      <c r="E22" s="31"/>
      <c r="F22" s="31"/>
      <c r="G22" s="31"/>
      <c r="H22" s="31"/>
      <c r="I22" s="31"/>
      <c r="J22" s="31"/>
      <c r="K22" s="31"/>
      <c r="L22" s="32"/>
      <c r="M22" s="1609"/>
      <c r="N22" s="1610"/>
      <c r="O22" s="1610"/>
      <c r="P22" s="1611"/>
      <c r="Q22" s="27"/>
      <c r="R22" s="28"/>
      <c r="S22" s="37"/>
      <c r="T22" s="227"/>
      <c r="U22" s="227"/>
      <c r="V22" s="227"/>
      <c r="X22" s="234"/>
      <c r="Y22" s="234"/>
      <c r="Z22" s="234"/>
      <c r="AA22" s="234"/>
      <c r="AG22" s="81"/>
      <c r="AJ22" s="81"/>
      <c r="AL22" s="81"/>
      <c r="AM22" s="81"/>
      <c r="AU22" s="81"/>
      <c r="BN22"/>
      <c r="BO22"/>
      <c r="BP22"/>
      <c r="BQ22"/>
    </row>
    <row r="23" spans="1:69" ht="15.75" thickBot="1">
      <c r="A23" s="1838" t="s">
        <v>54</v>
      </c>
      <c r="B23" s="1839"/>
      <c r="C23" s="50">
        <v>0</v>
      </c>
      <c r="D23" s="51">
        <v>0</v>
      </c>
      <c r="E23" s="51">
        <v>0</v>
      </c>
      <c r="F23" s="51">
        <v>0</v>
      </c>
      <c r="G23" s="51">
        <v>0</v>
      </c>
      <c r="H23" s="51">
        <v>0</v>
      </c>
      <c r="I23" s="51">
        <v>0</v>
      </c>
      <c r="J23" s="51">
        <v>0</v>
      </c>
      <c r="K23" s="51">
        <v>0</v>
      </c>
      <c r="L23" s="52">
        <v>0</v>
      </c>
      <c r="M23" s="1614">
        <f>SUM(M19:M20)</f>
        <v>0</v>
      </c>
      <c r="N23" s="1615">
        <f>SUM(N19:N20)</f>
        <v>0</v>
      </c>
      <c r="O23" s="1614">
        <f>SUM(O19:O20)</f>
        <v>0</v>
      </c>
      <c r="P23" s="1616">
        <f>SUM(P19:P20)</f>
        <v>0</v>
      </c>
      <c r="Q23" s="53">
        <v>0</v>
      </c>
      <c r="R23" s="54">
        <v>0</v>
      </c>
      <c r="S23" s="55">
        <f>SUM(S11:S22)</f>
        <v>0</v>
      </c>
      <c r="T23" s="227"/>
      <c r="U23" s="227"/>
      <c r="V23" s="227"/>
      <c r="X23" s="81"/>
      <c r="AG23" s="81"/>
      <c r="AJ23" s="81"/>
      <c r="AL23" s="81"/>
      <c r="AU23" s="81"/>
      <c r="BN23"/>
      <c r="BO23"/>
      <c r="BP23"/>
      <c r="BQ23"/>
    </row>
    <row r="24" spans="1:69" ht="23.25" customHeight="1" thickTop="1" thickBot="1">
      <c r="A24" s="1840" t="s">
        <v>55</v>
      </c>
      <c r="B24" s="1841"/>
      <c r="C24" s="56">
        <v>0</v>
      </c>
      <c r="D24" s="57"/>
      <c r="E24" s="57"/>
      <c r="F24" s="57"/>
      <c r="G24" s="57"/>
      <c r="H24" s="57"/>
      <c r="I24" s="57"/>
      <c r="J24" s="57"/>
      <c r="K24" s="57"/>
      <c r="L24" s="58"/>
      <c r="M24" s="1617"/>
      <c r="N24" s="1617"/>
      <c r="O24" s="1618"/>
      <c r="P24" s="1619"/>
      <c r="Q24" s="59"/>
      <c r="R24" s="60"/>
      <c r="S24" s="61"/>
      <c r="T24" s="227"/>
      <c r="U24" s="227"/>
      <c r="V24" s="234"/>
      <c r="W24" s="234"/>
      <c r="X24" s="81"/>
      <c r="Y24" s="234"/>
      <c r="Z24" s="81"/>
      <c r="AA24" s="81"/>
      <c r="AB24" s="81"/>
      <c r="AC24" s="81"/>
      <c r="AD24" s="81"/>
      <c r="AE24" s="81"/>
      <c r="AF24" s="81"/>
      <c r="AG24" s="81"/>
      <c r="AH24" s="81"/>
      <c r="AI24" s="81"/>
      <c r="AJ24" s="81"/>
      <c r="AL24" s="81"/>
      <c r="AM24" s="81"/>
      <c r="AN24" s="81"/>
      <c r="AO24" s="81"/>
      <c r="AP24" s="81"/>
      <c r="AQ24" s="81"/>
      <c r="AR24" s="81"/>
      <c r="AS24" s="81"/>
      <c r="AT24" s="81"/>
      <c r="AU24" s="81"/>
      <c r="AV24" s="81"/>
      <c r="AW24" s="81"/>
      <c r="AX24" s="81"/>
      <c r="BN24"/>
      <c r="BO24"/>
      <c r="BP24"/>
      <c r="BQ24"/>
    </row>
    <row r="25" spans="1:69" ht="29.25" customHeight="1" thickTop="1" thickBot="1">
      <c r="A25" s="1842" t="s">
        <v>56</v>
      </c>
      <c r="B25" s="1843"/>
      <c r="C25" s="65">
        <v>0</v>
      </c>
      <c r="D25" s="66"/>
      <c r="E25" s="67"/>
      <c r="F25" s="67"/>
      <c r="G25" s="67"/>
      <c r="H25" s="67"/>
      <c r="I25" s="67"/>
      <c r="J25" s="67"/>
      <c r="K25" s="67"/>
      <c r="L25" s="68"/>
      <c r="M25" s="1620"/>
      <c r="N25" s="1621"/>
      <c r="O25" s="1621"/>
      <c r="P25" s="1622"/>
      <c r="Q25" s="69"/>
      <c r="R25" s="70"/>
      <c r="S25" s="71"/>
      <c r="T25" s="227"/>
      <c r="U25" s="227"/>
      <c r="V25" s="234"/>
      <c r="W25" s="234"/>
      <c r="X25" s="81"/>
      <c r="Y25" s="234"/>
      <c r="Z25" s="81"/>
      <c r="AA25" s="81"/>
      <c r="AB25" s="81"/>
      <c r="AC25" s="81"/>
      <c r="AD25" s="81"/>
      <c r="AE25" s="81"/>
      <c r="AF25" s="81"/>
      <c r="AG25" s="81"/>
      <c r="AH25" s="81"/>
      <c r="AI25" s="81"/>
      <c r="AJ25" s="81"/>
      <c r="AL25" s="81"/>
      <c r="AM25" s="81"/>
      <c r="AN25" s="81"/>
      <c r="AO25" s="81"/>
      <c r="AP25" s="81"/>
      <c r="AQ25" s="81"/>
      <c r="AR25" s="81"/>
      <c r="AS25" s="81"/>
      <c r="AT25" s="81"/>
      <c r="AU25" s="81"/>
      <c r="AV25" s="81"/>
      <c r="AW25" s="81"/>
      <c r="AX25" s="81"/>
      <c r="BN25"/>
      <c r="BO25"/>
      <c r="BP25"/>
      <c r="BQ25"/>
    </row>
    <row r="26" spans="1:69" ht="29.25" customHeight="1" thickTop="1" thickBot="1">
      <c r="A26" s="1844" t="s">
        <v>57</v>
      </c>
      <c r="B26" s="1845"/>
      <c r="C26" s="65"/>
      <c r="D26" s="66"/>
      <c r="E26" s="67"/>
      <c r="F26" s="67"/>
      <c r="G26" s="67"/>
      <c r="H26" s="67"/>
      <c r="I26" s="67"/>
      <c r="J26" s="67"/>
      <c r="K26" s="67"/>
      <c r="L26" s="68"/>
      <c r="M26" s="1620"/>
      <c r="N26" s="1598"/>
      <c r="O26" s="1598"/>
      <c r="P26" s="1599"/>
      <c r="Q26" s="69"/>
      <c r="R26" s="70"/>
      <c r="S26" s="71"/>
      <c r="T26" s="227"/>
      <c r="U26" s="227"/>
      <c r="V26" s="234"/>
      <c r="W26" s="234"/>
      <c r="X26" s="81"/>
      <c r="Y26" s="234"/>
      <c r="Z26" s="81"/>
      <c r="AA26" s="81"/>
      <c r="AB26" s="81"/>
      <c r="AC26" s="81"/>
      <c r="AD26" s="81"/>
      <c r="AE26" s="81"/>
      <c r="AF26" s="81"/>
      <c r="AG26" s="81"/>
      <c r="AH26" s="81"/>
      <c r="AI26" s="81"/>
      <c r="AJ26" s="81"/>
      <c r="AL26" s="81"/>
      <c r="AM26" s="81"/>
      <c r="AN26" s="81"/>
      <c r="AO26" s="81"/>
      <c r="AP26" s="81"/>
      <c r="AQ26" s="81"/>
      <c r="AR26" s="81"/>
      <c r="AS26" s="81"/>
      <c r="AT26" s="81"/>
      <c r="AU26" s="81"/>
      <c r="AV26" s="81"/>
      <c r="AW26" s="81"/>
      <c r="AX26" s="81"/>
      <c r="BN26"/>
      <c r="BO26"/>
      <c r="BP26"/>
      <c r="BQ26"/>
    </row>
    <row r="27" spans="1:69" ht="16.5" thickTop="1" thickBot="1">
      <c r="A27" s="1846" t="s">
        <v>58</v>
      </c>
      <c r="B27" s="1847"/>
      <c r="C27" s="65">
        <v>0</v>
      </c>
      <c r="D27" s="66"/>
      <c r="E27" s="67"/>
      <c r="F27" s="67"/>
      <c r="G27" s="67"/>
      <c r="H27" s="67"/>
      <c r="I27" s="67"/>
      <c r="J27" s="67"/>
      <c r="K27" s="67"/>
      <c r="L27" s="68"/>
      <c r="M27" s="1620"/>
      <c r="N27" s="1617"/>
      <c r="O27" s="1618"/>
      <c r="P27" s="1619"/>
      <c r="Q27" s="72"/>
      <c r="R27" s="70"/>
      <c r="S27" s="71"/>
      <c r="T27" s="227"/>
      <c r="U27" s="227"/>
      <c r="V27" s="234"/>
      <c r="W27" s="234"/>
      <c r="X27" s="81"/>
      <c r="Y27" s="234"/>
      <c r="Z27" s="81"/>
      <c r="AA27" s="81"/>
      <c r="AB27" s="81"/>
      <c r="AC27" s="81"/>
      <c r="AD27" s="81"/>
      <c r="AE27" s="81"/>
      <c r="AF27" s="81"/>
      <c r="AG27" s="81"/>
      <c r="AH27" s="81"/>
      <c r="AI27" s="81"/>
      <c r="AJ27" s="81"/>
      <c r="AL27" s="81"/>
      <c r="AM27" s="81"/>
      <c r="AN27" s="81"/>
      <c r="AO27" s="81"/>
      <c r="AP27" s="81"/>
      <c r="AQ27" s="81"/>
      <c r="AR27" s="81"/>
      <c r="AS27" s="81"/>
      <c r="AT27" s="81"/>
      <c r="AU27" s="81"/>
      <c r="AV27" s="81"/>
      <c r="AW27" s="81"/>
      <c r="AX27" s="81"/>
      <c r="BN27"/>
      <c r="BO27"/>
      <c r="BP27"/>
      <c r="BQ27"/>
    </row>
    <row r="28" spans="1:69" ht="15.75" thickTop="1">
      <c r="A28" s="1848" t="s">
        <v>59</v>
      </c>
      <c r="B28" s="1849"/>
      <c r="C28" s="65">
        <v>0</v>
      </c>
      <c r="D28" s="66"/>
      <c r="E28" s="67"/>
      <c r="F28" s="67"/>
      <c r="G28" s="67"/>
      <c r="H28" s="67"/>
      <c r="I28" s="67"/>
      <c r="J28" s="67"/>
      <c r="K28" s="67"/>
      <c r="L28" s="68"/>
      <c r="M28" s="1620"/>
      <c r="N28" s="1598"/>
      <c r="O28" s="1598"/>
      <c r="P28" s="1599"/>
      <c r="Q28" s="72"/>
      <c r="R28" s="70"/>
      <c r="S28" s="71"/>
      <c r="T28" s="227"/>
      <c r="U28" s="227"/>
      <c r="V28" s="234"/>
      <c r="W28" s="234"/>
      <c r="X28" s="81"/>
      <c r="Y28" s="234"/>
      <c r="Z28" s="81"/>
      <c r="AA28" s="81"/>
      <c r="AB28" s="81"/>
      <c r="AC28" s="81"/>
      <c r="AD28" s="81"/>
      <c r="AE28" s="81"/>
      <c r="AF28" s="81"/>
      <c r="AG28" s="81"/>
      <c r="AH28" s="81"/>
      <c r="AI28" s="81"/>
      <c r="AJ28" s="81"/>
      <c r="AL28" s="81"/>
      <c r="AM28" s="81"/>
      <c r="AN28" s="81"/>
      <c r="AO28" s="81"/>
      <c r="AP28" s="81"/>
      <c r="AQ28" s="81"/>
      <c r="AR28" s="81"/>
      <c r="AS28" s="81"/>
      <c r="AT28" s="81"/>
      <c r="AU28" s="81"/>
      <c r="AV28" s="81"/>
      <c r="AW28" s="81"/>
      <c r="AX28" s="81"/>
      <c r="BN28"/>
      <c r="BO28"/>
      <c r="BP28"/>
      <c r="BQ28"/>
    </row>
    <row r="29" spans="1:69" ht="15" customHeight="1">
      <c r="A29" s="1831" t="s">
        <v>60</v>
      </c>
      <c r="B29" s="73" t="s">
        <v>51</v>
      </c>
      <c r="C29" s="49">
        <v>0</v>
      </c>
      <c r="D29" s="25"/>
      <c r="E29" s="25"/>
      <c r="F29" s="25"/>
      <c r="G29" s="25"/>
      <c r="H29" s="25"/>
      <c r="I29" s="25"/>
      <c r="J29" s="25"/>
      <c r="K29" s="25"/>
      <c r="L29" s="26"/>
      <c r="M29" s="1595"/>
      <c r="N29" s="1595"/>
      <c r="O29" s="1563"/>
      <c r="P29" s="1623"/>
      <c r="Q29" s="27"/>
      <c r="R29" s="28"/>
      <c r="S29" s="19"/>
      <c r="T29" s="227"/>
      <c r="U29" s="227"/>
      <c r="V29" s="227"/>
      <c r="X29" s="234"/>
      <c r="Y29" s="234"/>
      <c r="Z29" s="234"/>
      <c r="AA29" s="234"/>
      <c r="AG29" s="81"/>
      <c r="AJ29" s="81"/>
      <c r="AL29" s="81"/>
      <c r="AM29" s="81"/>
      <c r="AU29" s="81"/>
      <c r="BN29"/>
      <c r="BO29"/>
      <c r="BP29"/>
      <c r="BQ29"/>
    </row>
    <row r="30" spans="1:69">
      <c r="A30" s="1832"/>
      <c r="B30" s="74" t="s">
        <v>52</v>
      </c>
      <c r="C30" s="39">
        <v>0</v>
      </c>
      <c r="D30" s="40"/>
      <c r="E30" s="40"/>
      <c r="F30" s="40"/>
      <c r="G30" s="40"/>
      <c r="H30" s="40"/>
      <c r="I30" s="40"/>
      <c r="J30" s="40"/>
      <c r="K30" s="40"/>
      <c r="L30" s="42"/>
      <c r="M30" s="1624"/>
      <c r="N30" s="1624"/>
      <c r="O30" s="1625"/>
      <c r="P30" s="1626"/>
      <c r="Q30" s="47"/>
      <c r="R30" s="48"/>
      <c r="S30" s="75"/>
      <c r="T30" s="227"/>
      <c r="U30" s="227"/>
      <c r="V30" s="227"/>
      <c r="X30" s="234"/>
      <c r="Y30" s="234"/>
      <c r="Z30" s="234"/>
      <c r="AA30" s="234"/>
      <c r="AG30" s="81"/>
      <c r="AJ30" s="81"/>
      <c r="AL30" s="81"/>
      <c r="AM30" s="81"/>
      <c r="AU30" s="81"/>
      <c r="BN30"/>
      <c r="BO30"/>
      <c r="BP30"/>
      <c r="BQ30"/>
    </row>
    <row r="31" spans="1:69">
      <c r="A31" s="1831" t="s">
        <v>61</v>
      </c>
      <c r="B31" s="73" t="s">
        <v>51</v>
      </c>
      <c r="C31" s="49">
        <v>0</v>
      </c>
      <c r="D31" s="25"/>
      <c r="E31" s="25"/>
      <c r="F31" s="25"/>
      <c r="G31" s="25"/>
      <c r="H31" s="25"/>
      <c r="I31" s="25"/>
      <c r="J31" s="25"/>
      <c r="K31" s="25"/>
      <c r="L31" s="26"/>
      <c r="M31" s="1595"/>
      <c r="N31" s="1595"/>
      <c r="O31" s="1563"/>
      <c r="P31" s="1623"/>
      <c r="Q31" s="27"/>
      <c r="R31" s="28"/>
      <c r="S31" s="19"/>
      <c r="T31" s="227"/>
      <c r="U31" s="227"/>
      <c r="V31" s="227"/>
      <c r="X31" s="234"/>
      <c r="Y31" s="234"/>
      <c r="Z31" s="234"/>
      <c r="AA31" s="234"/>
      <c r="AG31" s="81"/>
      <c r="AJ31" s="81"/>
      <c r="AL31" s="81"/>
      <c r="AM31" s="81"/>
      <c r="AU31" s="81"/>
      <c r="BN31"/>
      <c r="BO31"/>
      <c r="BP31"/>
      <c r="BQ31"/>
    </row>
    <row r="32" spans="1:69">
      <c r="A32" s="1832"/>
      <c r="B32" s="74" t="s">
        <v>52</v>
      </c>
      <c r="C32" s="39">
        <v>0</v>
      </c>
      <c r="D32" s="40"/>
      <c r="E32" s="40"/>
      <c r="F32" s="40"/>
      <c r="G32" s="40"/>
      <c r="H32" s="40"/>
      <c r="I32" s="40"/>
      <c r="J32" s="40"/>
      <c r="K32" s="40"/>
      <c r="L32" s="42"/>
      <c r="M32" s="78"/>
      <c r="N32" s="78"/>
      <c r="O32" s="77"/>
      <c r="P32" s="79"/>
      <c r="Q32" s="47"/>
      <c r="R32" s="48"/>
      <c r="S32" s="22"/>
      <c r="T32" s="227"/>
      <c r="U32" s="227"/>
      <c r="V32" s="227"/>
      <c r="X32" s="234"/>
      <c r="Y32" s="234"/>
      <c r="Z32" s="234"/>
      <c r="AA32" s="234"/>
      <c r="AG32" s="81"/>
      <c r="AJ32" s="81"/>
      <c r="AL32" s="81"/>
      <c r="AM32" s="81"/>
      <c r="AU32" s="81"/>
      <c r="BN32"/>
      <c r="BO32"/>
      <c r="BP32"/>
      <c r="BQ32"/>
    </row>
    <row r="33" spans="1:90" s="7" customFormat="1" ht="15.75" customHeight="1">
      <c r="A33" s="1850" t="s">
        <v>62</v>
      </c>
      <c r="B33" s="1851"/>
      <c r="C33" s="76">
        <f>SUM(D33:M33)</f>
        <v>0</v>
      </c>
      <c r="D33" s="77"/>
      <c r="E33" s="78"/>
      <c r="F33" s="78"/>
      <c r="G33" s="78"/>
      <c r="H33" s="78"/>
      <c r="I33" s="78"/>
      <c r="J33" s="78"/>
      <c r="K33" s="78"/>
      <c r="L33" s="78"/>
      <c r="M33" s="78"/>
      <c r="N33" s="78"/>
      <c r="O33" s="77"/>
      <c r="P33" s="79"/>
      <c r="Q33" s="80"/>
      <c r="R33" s="80"/>
      <c r="S33" s="80"/>
      <c r="T33" s="81"/>
      <c r="U33" s="81"/>
      <c r="V33" s="81"/>
      <c r="W33" s="81"/>
      <c r="X33" s="81"/>
      <c r="Y33" s="81"/>
      <c r="Z33" s="81"/>
      <c r="AA33" s="81"/>
      <c r="AB33" s="81"/>
      <c r="AC33" s="81"/>
      <c r="AD33" s="81"/>
      <c r="AE33" s="81"/>
      <c r="AF33" s="81"/>
      <c r="AG33" s="81"/>
      <c r="AH33" s="81"/>
      <c r="AI33" s="81"/>
      <c r="AJ33" s="81"/>
      <c r="AK33" s="81"/>
      <c r="AL33" s="81"/>
      <c r="AM33" s="235"/>
      <c r="AN33" s="235"/>
      <c r="AO33" s="235"/>
      <c r="AP33" s="235"/>
      <c r="AQ33" s="81"/>
      <c r="AR33" s="81"/>
      <c r="AS33" s="81"/>
      <c r="AT33" s="81"/>
      <c r="AU33" s="81"/>
      <c r="AV33" s="81"/>
      <c r="AW33" s="81"/>
      <c r="AX33" s="81"/>
      <c r="AY33" s="236"/>
      <c r="AZ33" s="81"/>
      <c r="BA33" s="81"/>
      <c r="BB33" s="81"/>
      <c r="BC33" s="81"/>
      <c r="BD33" s="81"/>
      <c r="BE33" s="81"/>
      <c r="BF33" s="81"/>
      <c r="BG33" s="81"/>
      <c r="BH33" s="81"/>
      <c r="BI33" s="81"/>
      <c r="BJ33" s="81"/>
      <c r="BK33" s="81"/>
      <c r="BL33" s="81"/>
      <c r="BM33" s="81"/>
      <c r="BN33" s="81"/>
      <c r="BO33" s="81"/>
      <c r="BP33" s="81"/>
      <c r="BQ33" s="81"/>
      <c r="BR33" s="81"/>
      <c r="BS33" s="81"/>
      <c r="BT33" s="81"/>
      <c r="BU33" s="81"/>
    </row>
    <row r="34" spans="1:90" ht="15.75">
      <c r="A34" s="1852" t="s">
        <v>63</v>
      </c>
      <c r="B34" s="1853"/>
      <c r="C34" s="1853"/>
      <c r="D34" s="1854"/>
      <c r="E34" s="1854"/>
      <c r="F34" s="1854"/>
      <c r="G34" s="84"/>
      <c r="H34" s="84"/>
      <c r="I34" s="11"/>
      <c r="J34" s="11"/>
      <c r="K34" s="11"/>
      <c r="L34" s="11"/>
      <c r="M34" s="7"/>
      <c r="N34" s="11"/>
      <c r="O34" s="11"/>
      <c r="P34" s="7"/>
      <c r="Q34" s="11"/>
      <c r="R34" s="11"/>
      <c r="S34" s="11"/>
      <c r="T34" s="11"/>
      <c r="U34" s="11"/>
      <c r="V34" s="11"/>
      <c r="W34" s="228"/>
      <c r="X34" s="228"/>
      <c r="Y34" s="228"/>
      <c r="Z34" s="228"/>
      <c r="AA34" s="229"/>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row>
    <row r="35" spans="1:90" ht="15" customHeight="1">
      <c r="A35" s="1855" t="s">
        <v>64</v>
      </c>
      <c r="B35" s="1856" t="s">
        <v>65</v>
      </c>
      <c r="C35" s="1857" t="s">
        <v>66</v>
      </c>
      <c r="D35" s="1858" t="s">
        <v>67</v>
      </c>
      <c r="E35" s="1860" t="s">
        <v>68</v>
      </c>
      <c r="F35" s="1824" t="s">
        <v>26</v>
      </c>
      <c r="G35" s="85"/>
      <c r="M35" s="7"/>
      <c r="P35" s="7"/>
      <c r="AB35" s="81"/>
      <c r="AK35" s="81"/>
      <c r="AN35" s="81"/>
      <c r="AP35" s="81"/>
      <c r="AY35" s="81"/>
      <c r="BD35" s="81"/>
    </row>
    <row r="36" spans="1:90" ht="39.75" customHeight="1">
      <c r="A36" s="1855"/>
      <c r="B36" s="1856"/>
      <c r="C36" s="1857"/>
      <c r="D36" s="1859"/>
      <c r="E36" s="1861"/>
      <c r="F36" s="1825"/>
      <c r="M36" s="7"/>
      <c r="P36" s="7"/>
      <c r="AB36" s="81"/>
      <c r="AK36" s="81"/>
      <c r="AN36" s="81"/>
      <c r="AP36" s="81"/>
      <c r="AY36" s="81"/>
      <c r="BD36" s="81"/>
    </row>
    <row r="37" spans="1:90">
      <c r="A37" s="86" t="s">
        <v>69</v>
      </c>
      <c r="B37" s="87"/>
      <c r="C37" s="88"/>
      <c r="D37" s="89"/>
      <c r="E37" s="90"/>
      <c r="F37" s="91"/>
      <c r="G37" s="92" t="s">
        <v>70</v>
      </c>
      <c r="M37" s="7"/>
      <c r="P37" s="7"/>
      <c r="AB37" s="81"/>
      <c r="AC37" s="81"/>
      <c r="AD37" s="81"/>
      <c r="AE37" s="81"/>
      <c r="AF37" s="234"/>
      <c r="AG37" s="234"/>
      <c r="AH37" s="81"/>
      <c r="AI37" s="81"/>
      <c r="AJ37" s="81"/>
      <c r="AL37" s="81"/>
      <c r="AM37" s="81"/>
      <c r="AP37" s="81"/>
      <c r="AQ37" s="81"/>
      <c r="AR37" s="81"/>
      <c r="AS37" s="81"/>
      <c r="AU37" s="81"/>
      <c r="AV37" s="81"/>
      <c r="AW37" s="81"/>
      <c r="AX37" s="81"/>
      <c r="AZ37" s="81"/>
      <c r="BA37" s="81"/>
      <c r="BD37" s="81"/>
    </row>
    <row r="38" spans="1:90">
      <c r="A38" s="93" t="s">
        <v>29</v>
      </c>
      <c r="B38" s="94"/>
      <c r="C38" s="95"/>
      <c r="D38" s="96"/>
      <c r="E38" s="97"/>
      <c r="F38" s="98"/>
      <c r="G38" s="92" t="s">
        <v>71</v>
      </c>
      <c r="M38" s="7"/>
      <c r="P38" s="7"/>
      <c r="AB38" s="81"/>
      <c r="AC38" s="81"/>
      <c r="AD38" s="81"/>
      <c r="AE38" s="81"/>
      <c r="AF38" s="234"/>
      <c r="AG38" s="234"/>
      <c r="AH38" s="81"/>
      <c r="AI38" s="81"/>
      <c r="AJ38" s="81"/>
      <c r="AL38" s="81"/>
      <c r="AM38" s="81"/>
      <c r="AP38" s="81"/>
      <c r="AQ38" s="81"/>
      <c r="AR38" s="81"/>
      <c r="AS38" s="81"/>
      <c r="AU38" s="81"/>
      <c r="AV38" s="81"/>
      <c r="AW38" s="81"/>
      <c r="AX38" s="81"/>
      <c r="AZ38" s="81"/>
      <c r="BA38" s="81"/>
      <c r="BD38" s="81"/>
    </row>
    <row r="39" spans="1:90">
      <c r="A39" s="93" t="s">
        <v>30</v>
      </c>
      <c r="B39" s="94"/>
      <c r="C39" s="95"/>
      <c r="D39" s="96"/>
      <c r="E39" s="97"/>
      <c r="F39" s="98"/>
      <c r="G39" s="92" t="s">
        <v>71</v>
      </c>
      <c r="M39" s="7"/>
      <c r="P39" s="7"/>
      <c r="AB39" s="81"/>
      <c r="AC39" s="81"/>
      <c r="AD39" s="81"/>
      <c r="AE39" s="81"/>
      <c r="AF39" s="234"/>
      <c r="AG39" s="234"/>
      <c r="AH39" s="81"/>
      <c r="AI39" s="81"/>
      <c r="AJ39" s="81"/>
      <c r="AL39" s="81"/>
      <c r="AM39" s="81"/>
      <c r="AP39" s="81"/>
      <c r="AQ39" s="81"/>
      <c r="AR39" s="81"/>
      <c r="AS39" s="81"/>
      <c r="AU39" s="81"/>
      <c r="AV39" s="81"/>
      <c r="AW39" s="81"/>
      <c r="AX39" s="81"/>
      <c r="AZ39" s="81"/>
      <c r="BA39" s="81"/>
      <c r="BD39" s="81"/>
    </row>
    <row r="40" spans="1:90">
      <c r="A40" s="93" t="s">
        <v>31</v>
      </c>
      <c r="B40" s="99"/>
      <c r="C40" s="100"/>
      <c r="D40" s="101"/>
      <c r="E40" s="102"/>
      <c r="F40" s="103"/>
      <c r="G40" s="92" t="s">
        <v>71</v>
      </c>
      <c r="M40" s="7"/>
      <c r="P40" s="7"/>
      <c r="AB40" s="81"/>
      <c r="AC40" s="81"/>
      <c r="AD40" s="81"/>
      <c r="AE40" s="81"/>
      <c r="AF40" s="234"/>
      <c r="AG40" s="234"/>
      <c r="AH40" s="81"/>
      <c r="AI40" s="81"/>
      <c r="AJ40" s="81"/>
      <c r="AL40" s="81"/>
      <c r="AM40" s="81"/>
      <c r="AP40" s="81"/>
      <c r="AQ40" s="81"/>
      <c r="AR40" s="81"/>
      <c r="AS40" s="81"/>
      <c r="AU40" s="81"/>
      <c r="AV40" s="81"/>
      <c r="AW40" s="81"/>
      <c r="AX40" s="81"/>
      <c r="AZ40" s="81"/>
      <c r="BA40" s="81"/>
      <c r="BD40" s="81"/>
    </row>
    <row r="41" spans="1:90">
      <c r="A41" s="93" t="s">
        <v>32</v>
      </c>
      <c r="B41" s="99"/>
      <c r="C41" s="100"/>
      <c r="D41" s="101"/>
      <c r="E41" s="102"/>
      <c r="F41" s="103"/>
      <c r="G41" s="92" t="s">
        <v>71</v>
      </c>
      <c r="M41" s="7"/>
      <c r="P41" s="7"/>
      <c r="AB41" s="81"/>
      <c r="AC41" s="81"/>
      <c r="AD41" s="81"/>
      <c r="AE41" s="81"/>
      <c r="AF41" s="234"/>
      <c r="AG41" s="234"/>
      <c r="AH41" s="81"/>
      <c r="AI41" s="81"/>
      <c r="AJ41" s="81"/>
      <c r="AL41" s="81"/>
      <c r="AM41" s="81"/>
      <c r="AP41" s="81"/>
      <c r="AQ41" s="81"/>
      <c r="AR41" s="81"/>
      <c r="AS41" s="81"/>
      <c r="AU41" s="81"/>
      <c r="AV41" s="81"/>
      <c r="AW41" s="81"/>
      <c r="AX41" s="81"/>
      <c r="AZ41" s="81"/>
      <c r="BA41" s="81"/>
      <c r="BD41" s="81"/>
    </row>
    <row r="42" spans="1:90">
      <c r="A42" s="93" t="s">
        <v>33</v>
      </c>
      <c r="B42" s="99"/>
      <c r="C42" s="100"/>
      <c r="D42" s="101"/>
      <c r="E42" s="102"/>
      <c r="F42" s="103"/>
      <c r="G42" s="92" t="s">
        <v>71</v>
      </c>
      <c r="M42" s="7"/>
      <c r="P42" s="7"/>
      <c r="AB42" s="81"/>
      <c r="AC42" s="81"/>
      <c r="AD42" s="81"/>
      <c r="AE42" s="81"/>
      <c r="AF42" s="234"/>
      <c r="AG42" s="234"/>
      <c r="AH42" s="81"/>
      <c r="AI42" s="81"/>
      <c r="AJ42" s="81"/>
      <c r="AL42" s="81"/>
      <c r="AM42" s="81"/>
      <c r="AP42" s="81"/>
      <c r="AQ42" s="81"/>
      <c r="AR42" s="81"/>
      <c r="AS42" s="81"/>
      <c r="AU42" s="81"/>
      <c r="AV42" s="81"/>
      <c r="AW42" s="81"/>
      <c r="AX42" s="81"/>
      <c r="AZ42" s="81"/>
      <c r="BA42" s="81"/>
      <c r="BD42" s="81"/>
    </row>
    <row r="43" spans="1:90">
      <c r="A43" s="93" t="s">
        <v>34</v>
      </c>
      <c r="B43" s="99"/>
      <c r="C43" s="100"/>
      <c r="D43" s="101"/>
      <c r="E43" s="102"/>
      <c r="F43" s="103"/>
      <c r="G43" s="92" t="s">
        <v>71</v>
      </c>
      <c r="M43" s="7"/>
      <c r="P43" s="7"/>
      <c r="AB43" s="81"/>
      <c r="AC43" s="81"/>
      <c r="AD43" s="81"/>
      <c r="AE43" s="81"/>
      <c r="AF43" s="234"/>
      <c r="AG43" s="234"/>
      <c r="AH43" s="81"/>
      <c r="AI43" s="81"/>
      <c r="AJ43" s="81"/>
      <c r="AL43" s="81"/>
      <c r="AM43" s="81"/>
      <c r="AP43" s="81"/>
      <c r="AQ43" s="81"/>
      <c r="AR43" s="81"/>
      <c r="AS43" s="81"/>
      <c r="AU43" s="81"/>
      <c r="AV43" s="81"/>
      <c r="AW43" s="81"/>
      <c r="AX43" s="81"/>
      <c r="AZ43" s="81"/>
      <c r="BA43" s="81"/>
      <c r="BD43" s="81"/>
    </row>
    <row r="44" spans="1:90">
      <c r="A44" s="93" t="s">
        <v>35</v>
      </c>
      <c r="B44" s="99"/>
      <c r="C44" s="100"/>
      <c r="D44" s="101"/>
      <c r="E44" s="102"/>
      <c r="F44" s="103"/>
      <c r="G44" s="92" t="s">
        <v>71</v>
      </c>
      <c r="M44" s="7"/>
      <c r="P44" s="7"/>
      <c r="AB44" s="81"/>
      <c r="AC44" s="81"/>
      <c r="AD44" s="81"/>
      <c r="AE44" s="81"/>
      <c r="AF44" s="234"/>
      <c r="AG44" s="234"/>
      <c r="AH44" s="81"/>
      <c r="AI44" s="81"/>
      <c r="AJ44" s="81"/>
      <c r="AL44" s="81"/>
      <c r="AM44" s="81"/>
      <c r="AP44" s="81"/>
      <c r="AQ44" s="81"/>
      <c r="AR44" s="81"/>
      <c r="AS44" s="81"/>
      <c r="AU44" s="81"/>
      <c r="AV44" s="81"/>
      <c r="AW44" s="81"/>
      <c r="AX44" s="81"/>
      <c r="AZ44" s="81"/>
      <c r="BA44" s="81"/>
      <c r="BD44" s="81"/>
    </row>
    <row r="45" spans="1:90">
      <c r="A45" s="93" t="s">
        <v>36</v>
      </c>
      <c r="B45" s="99"/>
      <c r="C45" s="100"/>
      <c r="D45" s="101"/>
      <c r="E45" s="102"/>
      <c r="F45" s="103"/>
      <c r="G45" s="92" t="s">
        <v>71</v>
      </c>
      <c r="M45" s="7"/>
      <c r="P45" s="7"/>
      <c r="AB45" s="81"/>
      <c r="AC45" s="81"/>
      <c r="AD45" s="81"/>
      <c r="AE45" s="81"/>
      <c r="AF45" s="234"/>
      <c r="AG45" s="234"/>
      <c r="AH45" s="81"/>
      <c r="AI45" s="81"/>
      <c r="AJ45" s="81"/>
      <c r="AL45" s="81"/>
      <c r="AM45" s="81"/>
      <c r="AP45" s="81"/>
      <c r="AQ45" s="81"/>
      <c r="AR45" s="81"/>
      <c r="AS45" s="81"/>
      <c r="AU45" s="81"/>
      <c r="AV45" s="81"/>
      <c r="AW45" s="81"/>
      <c r="AX45" s="81"/>
      <c r="AZ45" s="81"/>
      <c r="BA45" s="81"/>
      <c r="BD45" s="81"/>
    </row>
    <row r="46" spans="1:90">
      <c r="A46" s="104" t="s">
        <v>23</v>
      </c>
      <c r="B46" s="105">
        <v>0</v>
      </c>
      <c r="C46" s="105">
        <v>0</v>
      </c>
      <c r="D46" s="106">
        <v>0</v>
      </c>
      <c r="E46" s="107">
        <v>0</v>
      </c>
      <c r="F46" s="108">
        <v>0</v>
      </c>
      <c r="G46" s="92"/>
      <c r="M46" s="7"/>
      <c r="P46" s="7"/>
      <c r="AB46" s="81"/>
      <c r="AK46" s="81"/>
      <c r="AM46" s="81"/>
      <c r="AP46" s="81"/>
      <c r="AY46" s="81"/>
      <c r="BA46" s="81"/>
      <c r="BD46" s="81"/>
    </row>
    <row r="47" spans="1:90" s="553" customFormat="1">
      <c r="A47" s="109" t="s">
        <v>72</v>
      </c>
      <c r="B47" s="110"/>
      <c r="C47" s="110"/>
      <c r="D47" s="110"/>
      <c r="E47" s="110"/>
      <c r="F47" s="110"/>
      <c r="G47" s="110"/>
      <c r="H47" s="110"/>
      <c r="I47" s="110"/>
      <c r="J47" s="110"/>
      <c r="K47" s="110"/>
      <c r="L47" s="11"/>
      <c r="M47" s="7"/>
      <c r="N47" s="11"/>
      <c r="O47" s="11"/>
      <c r="P47" s="7"/>
      <c r="Q47" s="11"/>
      <c r="R47" s="11"/>
      <c r="S47" s="11"/>
      <c r="T47" s="11"/>
      <c r="U47" s="11"/>
      <c r="V47" s="11"/>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11"/>
      <c r="BS47" s="11"/>
      <c r="BT47" s="11"/>
      <c r="BU47" s="11"/>
      <c r="BV47" s="11"/>
      <c r="BW47" s="11"/>
      <c r="BX47" s="11"/>
      <c r="BY47" s="11"/>
      <c r="BZ47" s="11"/>
      <c r="CA47" s="11"/>
      <c r="CB47" s="11"/>
      <c r="CC47" s="11"/>
      <c r="CD47" s="11"/>
      <c r="CE47" s="11"/>
      <c r="CF47" s="11"/>
      <c r="CG47" s="11"/>
      <c r="CH47" s="11"/>
      <c r="CI47" s="11"/>
      <c r="CJ47" s="11"/>
      <c r="CK47" s="11"/>
      <c r="CL47" s="11"/>
    </row>
    <row r="48" spans="1:90">
      <c r="A48" s="1862" t="s">
        <v>73</v>
      </c>
      <c r="B48" s="1862" t="s">
        <v>74</v>
      </c>
      <c r="C48" s="1862" t="s">
        <v>75</v>
      </c>
      <c r="D48" s="111"/>
      <c r="E48" s="112"/>
      <c r="M48" s="7"/>
      <c r="P48" s="7"/>
      <c r="AB48" s="81"/>
      <c r="AK48" s="81"/>
      <c r="AN48" s="81"/>
      <c r="AP48" s="81"/>
      <c r="AY48" s="81"/>
    </row>
    <row r="49" spans="1:90">
      <c r="A49" s="1862"/>
      <c r="B49" s="1862"/>
      <c r="C49" s="1862"/>
      <c r="D49" s="111"/>
      <c r="E49" s="112"/>
      <c r="M49" s="7"/>
      <c r="P49" s="7"/>
      <c r="AB49" s="81"/>
      <c r="AK49" s="81"/>
      <c r="AN49" s="81"/>
      <c r="AP49" s="81"/>
      <c r="AY49" s="81"/>
    </row>
    <row r="50" spans="1:90">
      <c r="A50" s="113" t="s">
        <v>76</v>
      </c>
      <c r="B50" s="114"/>
      <c r="C50" s="114">
        <v>0</v>
      </c>
      <c r="D50" s="92" t="s">
        <v>77</v>
      </c>
      <c r="E50" s="112"/>
      <c r="M50" s="7"/>
      <c r="P50" s="7"/>
      <c r="AB50" s="81"/>
      <c r="AK50" s="81"/>
      <c r="AN50" s="81"/>
      <c r="AP50" s="81"/>
      <c r="AY50" s="81"/>
    </row>
    <row r="51" spans="1:90">
      <c r="A51" s="115" t="s">
        <v>78</v>
      </c>
      <c r="B51" s="114"/>
      <c r="C51" s="114">
        <v>0</v>
      </c>
      <c r="D51" s="92" t="s">
        <v>77</v>
      </c>
      <c r="E51" s="112"/>
      <c r="M51" s="7"/>
      <c r="P51" s="7"/>
      <c r="AB51" s="81"/>
      <c r="AK51" s="81"/>
      <c r="AN51" s="81"/>
      <c r="AP51" s="81"/>
      <c r="AY51" s="81"/>
    </row>
    <row r="52" spans="1:90">
      <c r="A52" s="115" t="s">
        <v>79</v>
      </c>
      <c r="B52" s="114"/>
      <c r="C52" s="114">
        <v>0</v>
      </c>
      <c r="D52" s="92" t="s">
        <v>77</v>
      </c>
      <c r="E52" s="112"/>
      <c r="M52" s="7"/>
      <c r="P52" s="7"/>
      <c r="AB52" s="81"/>
      <c r="AK52" s="81"/>
      <c r="AN52" s="81"/>
      <c r="AP52" s="81"/>
      <c r="AY52" s="81"/>
    </row>
    <row r="53" spans="1:90">
      <c r="A53" s="116" t="s">
        <v>80</v>
      </c>
      <c r="B53" s="114"/>
      <c r="C53" s="114"/>
      <c r="D53" s="92"/>
      <c r="E53" s="112"/>
      <c r="M53" s="7"/>
      <c r="P53" s="7"/>
      <c r="AB53" s="81"/>
      <c r="AK53" s="81"/>
      <c r="AN53" s="81"/>
      <c r="AP53" s="81"/>
      <c r="AY53" s="81"/>
    </row>
    <row r="54" spans="1:90">
      <c r="A54" s="117" t="s">
        <v>23</v>
      </c>
      <c r="B54" s="118">
        <v>0</v>
      </c>
      <c r="C54" s="118">
        <v>0</v>
      </c>
      <c r="D54" s="92"/>
      <c r="E54" s="112"/>
      <c r="M54" s="7"/>
      <c r="P54" s="7"/>
      <c r="AB54" s="237"/>
      <c r="AC54" s="81"/>
      <c r="AD54" s="81"/>
      <c r="AE54" s="81"/>
      <c r="AF54" s="81"/>
      <c r="AG54" s="81"/>
      <c r="AH54" s="81"/>
      <c r="AI54" s="81"/>
      <c r="AJ54" s="81"/>
      <c r="AL54" s="81"/>
      <c r="AM54" s="81"/>
      <c r="AP54" s="81"/>
      <c r="AY54" s="81"/>
    </row>
    <row r="55" spans="1:90">
      <c r="A55" s="1863" t="s">
        <v>81</v>
      </c>
      <c r="B55" s="1864"/>
      <c r="C55" s="1864"/>
      <c r="D55" s="1864"/>
      <c r="E55" s="1864"/>
      <c r="F55" s="1864"/>
      <c r="G55" s="1864"/>
      <c r="H55" s="1864"/>
      <c r="I55" s="1864"/>
      <c r="J55" s="1864"/>
      <c r="K55" s="1864"/>
      <c r="L55" s="1864"/>
      <c r="M55" s="7"/>
      <c r="N55" s="11"/>
      <c r="O55" s="11"/>
      <c r="P55" s="7"/>
      <c r="Q55" s="11"/>
      <c r="R55" s="11"/>
      <c r="S55" s="11"/>
      <c r="T55" s="11"/>
      <c r="U55" s="11"/>
      <c r="V55" s="11"/>
      <c r="W55" s="228"/>
      <c r="X55" s="228"/>
      <c r="Y55" s="228"/>
      <c r="Z55" s="228"/>
      <c r="AA55" s="229"/>
      <c r="AB55" s="228"/>
      <c r="AC55" s="228"/>
      <c r="AD55" s="228"/>
      <c r="AE55" s="228"/>
      <c r="AF55" s="228"/>
      <c r="AG55" s="228"/>
      <c r="AH55" s="228"/>
      <c r="AI55" s="228"/>
      <c r="AJ55" s="228"/>
      <c r="AK55" s="228"/>
      <c r="AL55" s="228"/>
      <c r="AM55" s="238"/>
      <c r="AN55" s="238"/>
      <c r="AO55" s="238"/>
      <c r="AP55" s="228"/>
      <c r="AQ55" s="228"/>
      <c r="AR55" s="228"/>
      <c r="AS55" s="228"/>
      <c r="AT55" s="228"/>
      <c r="AU55" s="228"/>
      <c r="AV55" s="228"/>
      <c r="AW55" s="228"/>
      <c r="AX55" s="228"/>
      <c r="AY55" s="228"/>
      <c r="AZ55" s="228"/>
      <c r="BA55" s="238"/>
      <c r="BB55" s="228"/>
      <c r="BC55" s="238"/>
      <c r="BD55" s="238"/>
      <c r="BE55" s="238"/>
      <c r="BF55" s="238"/>
      <c r="BG55" s="238"/>
      <c r="BH55" s="238"/>
      <c r="BI55" s="238"/>
      <c r="BJ55" s="238"/>
      <c r="BK55" s="238"/>
      <c r="BL55" s="238"/>
      <c r="BM55" s="238"/>
      <c r="BN55" s="238"/>
      <c r="BO55" s="238"/>
      <c r="BP55" s="238"/>
      <c r="BQ55" s="238"/>
      <c r="BR55" s="119"/>
      <c r="BS55" s="119"/>
      <c r="BT55" s="119"/>
      <c r="BU55" s="119"/>
      <c r="BV55" s="119"/>
      <c r="BW55" s="119"/>
      <c r="BX55" s="119"/>
      <c r="BY55" s="119"/>
      <c r="BZ55" s="119"/>
      <c r="CA55" s="119"/>
      <c r="CB55" s="119"/>
      <c r="CC55" s="119"/>
      <c r="CD55" s="119"/>
      <c r="CE55" s="119"/>
      <c r="CF55" s="119"/>
      <c r="CG55" s="119"/>
      <c r="CH55" s="119"/>
      <c r="CI55" s="119"/>
      <c r="CJ55" s="119"/>
      <c r="CK55" s="119"/>
      <c r="CL55" s="119"/>
    </row>
    <row r="56" spans="1:90">
      <c r="A56" s="1821" t="s">
        <v>82</v>
      </c>
      <c r="B56" s="1835" t="s">
        <v>83</v>
      </c>
      <c r="C56" s="1835" t="s">
        <v>23</v>
      </c>
      <c r="D56" s="1865" t="s">
        <v>84</v>
      </c>
      <c r="E56" s="1866"/>
      <c r="F56" s="1866"/>
      <c r="G56" s="1866"/>
      <c r="H56" s="1866"/>
      <c r="I56" s="1866"/>
      <c r="J56" s="1866"/>
      <c r="K56" s="1866"/>
      <c r="L56" s="1867"/>
      <c r="M56" s="7"/>
      <c r="P56" s="7"/>
      <c r="AC56" s="1823"/>
      <c r="AD56" s="1813"/>
      <c r="AE56" s="1813"/>
      <c r="AF56" s="1813"/>
      <c r="AG56" s="1813"/>
      <c r="AH56" s="1813"/>
      <c r="AI56" s="1813"/>
      <c r="AJ56" s="1813"/>
      <c r="AK56" s="1813"/>
      <c r="AL56" s="1813"/>
      <c r="AM56" s="238"/>
      <c r="AN56" s="238"/>
      <c r="AO56" s="238"/>
      <c r="AP56" s="81"/>
      <c r="AQ56" s="1823"/>
      <c r="AR56" s="1813"/>
      <c r="AS56" s="1813"/>
      <c r="AT56" s="1813"/>
      <c r="AU56" s="1813"/>
      <c r="AV56" s="1813"/>
      <c r="AW56" s="1813"/>
      <c r="AX56" s="1813"/>
      <c r="AY56" s="1813"/>
      <c r="AZ56" s="1813"/>
      <c r="BA56" s="238"/>
      <c r="BC56" s="238"/>
      <c r="BD56" s="238"/>
      <c r="BE56" s="238"/>
      <c r="BF56" s="238"/>
      <c r="BG56" s="238"/>
      <c r="BH56" s="238"/>
      <c r="BI56" s="238"/>
      <c r="BJ56" s="238"/>
      <c r="BK56" s="238"/>
      <c r="BL56" s="238"/>
      <c r="BM56" s="238"/>
      <c r="BN56" s="238"/>
      <c r="BO56" s="238"/>
      <c r="BP56" s="238"/>
      <c r="BQ56" s="238"/>
      <c r="BR56" s="119"/>
      <c r="BS56" s="119"/>
      <c r="BT56" s="119"/>
      <c r="BU56" s="119"/>
      <c r="BV56" s="119"/>
      <c r="BW56" s="119"/>
      <c r="BX56" s="119"/>
      <c r="BY56" s="119"/>
      <c r="BZ56" s="119"/>
      <c r="CA56" s="119"/>
      <c r="CB56" s="119"/>
      <c r="CC56" s="119"/>
      <c r="CD56" s="119"/>
      <c r="CE56" s="119"/>
      <c r="CF56" s="119"/>
      <c r="CG56" s="119"/>
      <c r="CH56" s="119"/>
      <c r="CI56" s="119"/>
      <c r="CJ56" s="119"/>
      <c r="CK56" s="119"/>
      <c r="CL56" s="119"/>
    </row>
    <row r="57" spans="1:90" ht="21">
      <c r="A57" s="1822"/>
      <c r="B57" s="1837"/>
      <c r="C57" s="1837"/>
      <c r="D57" s="120" t="s">
        <v>85</v>
      </c>
      <c r="E57" s="121" t="s">
        <v>29</v>
      </c>
      <c r="F57" s="121" t="s">
        <v>30</v>
      </c>
      <c r="G57" s="12" t="s">
        <v>31</v>
      </c>
      <c r="H57" s="12" t="s">
        <v>32</v>
      </c>
      <c r="I57" s="12" t="s">
        <v>33</v>
      </c>
      <c r="J57" s="12" t="s">
        <v>34</v>
      </c>
      <c r="K57" s="12" t="s">
        <v>35</v>
      </c>
      <c r="L57" s="122" t="s">
        <v>36</v>
      </c>
      <c r="M57" s="2"/>
      <c r="N57" s="2"/>
      <c r="P57" s="7"/>
      <c r="AC57" s="1823"/>
      <c r="AD57" s="232"/>
      <c r="AE57" s="233"/>
      <c r="AF57" s="233"/>
      <c r="AG57" s="230"/>
      <c r="AH57" s="230"/>
      <c r="AI57" s="230"/>
      <c r="AJ57" s="230"/>
      <c r="AK57" s="230"/>
      <c r="AL57" s="230"/>
      <c r="AM57" s="238"/>
      <c r="AN57" s="238"/>
      <c r="AO57" s="238"/>
      <c r="AP57" s="81"/>
      <c r="AQ57" s="1823"/>
      <c r="AR57" s="232"/>
      <c r="AS57" s="233"/>
      <c r="AT57" s="233"/>
      <c r="AU57" s="230"/>
      <c r="AV57" s="230"/>
      <c r="AW57" s="230"/>
      <c r="AX57" s="230"/>
      <c r="AY57" s="230"/>
      <c r="AZ57" s="230"/>
      <c r="BA57" s="238"/>
      <c r="BC57" s="238"/>
      <c r="BD57" s="238"/>
      <c r="BE57" s="238"/>
      <c r="BF57" s="238"/>
      <c r="BG57" s="238"/>
      <c r="BH57" s="238"/>
      <c r="BI57" s="238"/>
      <c r="BJ57" s="238"/>
      <c r="BK57" s="238"/>
      <c r="BL57" s="238"/>
      <c r="BM57" s="238"/>
      <c r="BN57" s="238"/>
      <c r="BO57" s="238"/>
      <c r="BP57" s="238"/>
      <c r="BQ57" s="238"/>
      <c r="BR57" s="119"/>
      <c r="BS57" s="119"/>
      <c r="BT57" s="119"/>
      <c r="BU57" s="119"/>
      <c r="BV57" s="119"/>
      <c r="BW57" s="119"/>
      <c r="BX57" s="119"/>
      <c r="BY57" s="119"/>
      <c r="BZ57" s="119"/>
      <c r="CA57" s="119"/>
      <c r="CB57" s="119"/>
      <c r="CC57" s="119"/>
      <c r="CD57" s="119"/>
      <c r="CE57" s="119"/>
      <c r="CF57" s="119"/>
      <c r="CG57" s="119"/>
      <c r="CH57" s="119"/>
      <c r="CI57" s="119"/>
      <c r="CJ57" s="119"/>
      <c r="CK57" s="119"/>
      <c r="CL57" s="119"/>
    </row>
    <row r="58" spans="1:90">
      <c r="A58" s="1835" t="s">
        <v>86</v>
      </c>
      <c r="B58" s="123" t="s">
        <v>87</v>
      </c>
      <c r="C58" s="124">
        <v>0</v>
      </c>
      <c r="D58" s="125"/>
      <c r="E58" s="125"/>
      <c r="F58" s="125"/>
      <c r="G58" s="125"/>
      <c r="H58" s="125"/>
      <c r="I58" s="125"/>
      <c r="J58" s="125"/>
      <c r="K58" s="125"/>
      <c r="L58" s="126"/>
      <c r="M58" s="92"/>
      <c r="N58" s="92"/>
      <c r="P58" s="7"/>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C58" s="238"/>
      <c r="BD58" s="238"/>
      <c r="BE58" s="238"/>
      <c r="BF58" s="238"/>
      <c r="BG58" s="238"/>
      <c r="BH58" s="238"/>
      <c r="BI58" s="238"/>
      <c r="BJ58" s="238"/>
      <c r="BK58" s="238"/>
      <c r="BL58" s="238"/>
      <c r="BM58" s="238"/>
      <c r="BN58" s="238"/>
      <c r="BO58" s="238"/>
      <c r="BP58" s="238"/>
      <c r="BQ58" s="238"/>
      <c r="BR58" s="119"/>
      <c r="BS58" s="119"/>
      <c r="BT58" s="119"/>
      <c r="BU58" s="119"/>
      <c r="BV58" s="119"/>
      <c r="BW58" s="119"/>
      <c r="BX58" s="119"/>
      <c r="BY58" s="119"/>
      <c r="BZ58" s="119"/>
      <c r="CA58" s="119"/>
      <c r="CB58" s="119"/>
      <c r="CC58" s="119"/>
      <c r="CD58" s="119"/>
      <c r="CE58" s="119"/>
      <c r="CF58" s="119"/>
      <c r="CG58" s="119"/>
      <c r="CH58" s="119"/>
      <c r="CI58" s="119"/>
      <c r="CJ58" s="119"/>
      <c r="CK58" s="119"/>
      <c r="CL58" s="119"/>
    </row>
    <row r="59" spans="1:90">
      <c r="A59" s="1836"/>
      <c r="B59" s="127" t="s">
        <v>88</v>
      </c>
      <c r="C59" s="128">
        <v>0</v>
      </c>
      <c r="D59" s="129"/>
      <c r="E59" s="129"/>
      <c r="F59" s="129"/>
      <c r="G59" s="129"/>
      <c r="H59" s="129"/>
      <c r="I59" s="129"/>
      <c r="J59" s="129"/>
      <c r="K59" s="129"/>
      <c r="L59" s="129"/>
      <c r="M59" s="92"/>
      <c r="N59" s="92"/>
      <c r="P59" s="7"/>
      <c r="AB59" s="238"/>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238"/>
      <c r="AZ59" s="238"/>
      <c r="BA59" s="238"/>
      <c r="BC59" s="238"/>
      <c r="BD59" s="238"/>
      <c r="BE59" s="238"/>
      <c r="BF59" s="238"/>
      <c r="BG59" s="238"/>
      <c r="BH59" s="238"/>
      <c r="BI59" s="238"/>
      <c r="BJ59" s="238"/>
      <c r="BK59" s="238"/>
      <c r="BL59" s="238"/>
      <c r="BM59" s="238"/>
      <c r="BN59" s="238"/>
      <c r="BO59" s="238"/>
      <c r="BP59" s="238"/>
      <c r="BQ59" s="238"/>
      <c r="BR59" s="119"/>
      <c r="BS59" s="119"/>
      <c r="BT59" s="119"/>
      <c r="BU59" s="119"/>
      <c r="BV59" s="119"/>
      <c r="BW59" s="119"/>
      <c r="BX59" s="119"/>
      <c r="BY59" s="119"/>
      <c r="BZ59" s="119"/>
      <c r="CA59" s="119"/>
      <c r="CB59" s="119"/>
      <c r="CC59" s="119"/>
      <c r="CD59" s="119"/>
      <c r="CE59" s="119"/>
      <c r="CF59" s="119"/>
      <c r="CG59" s="119"/>
      <c r="CH59" s="119"/>
      <c r="CI59" s="119"/>
      <c r="CJ59" s="119"/>
      <c r="CK59" s="119"/>
      <c r="CL59" s="119"/>
    </row>
    <row r="60" spans="1:90">
      <c r="A60" s="1836"/>
      <c r="B60" s="127" t="s">
        <v>89</v>
      </c>
      <c r="C60" s="128">
        <v>0</v>
      </c>
      <c r="D60" s="130"/>
      <c r="E60" s="130"/>
      <c r="F60" s="130"/>
      <c r="G60" s="130"/>
      <c r="H60" s="130"/>
      <c r="I60" s="130"/>
      <c r="J60" s="130"/>
      <c r="K60" s="130"/>
      <c r="L60" s="129"/>
      <c r="M60" s="92"/>
      <c r="N60" s="92"/>
      <c r="P60" s="7"/>
      <c r="AB60" s="238"/>
      <c r="AC60" s="238"/>
      <c r="AD60" s="238"/>
      <c r="AE60" s="238"/>
      <c r="AF60" s="238"/>
      <c r="AG60" s="238"/>
      <c r="AH60" s="238"/>
      <c r="AI60" s="238"/>
      <c r="AJ60" s="238"/>
      <c r="AK60" s="238"/>
      <c r="AL60" s="238"/>
      <c r="AM60" s="238"/>
      <c r="AN60" s="238"/>
      <c r="AO60" s="238"/>
      <c r="AP60" s="238"/>
      <c r="AQ60" s="238"/>
      <c r="AR60" s="238"/>
      <c r="AS60" s="238"/>
      <c r="AT60" s="238"/>
      <c r="AU60" s="238"/>
      <c r="AV60" s="238"/>
      <c r="AW60" s="238"/>
      <c r="AX60" s="238"/>
      <c r="AY60" s="238"/>
      <c r="AZ60" s="238"/>
      <c r="BA60" s="238"/>
      <c r="BC60" s="238"/>
      <c r="BD60" s="238"/>
      <c r="BE60" s="238"/>
      <c r="BF60" s="238"/>
      <c r="BG60" s="238"/>
      <c r="BH60" s="238"/>
      <c r="BI60" s="238"/>
      <c r="BJ60" s="238"/>
      <c r="BK60" s="238"/>
      <c r="BL60" s="238"/>
      <c r="BM60" s="238"/>
      <c r="BN60" s="238"/>
      <c r="BO60" s="238"/>
      <c r="BP60" s="238"/>
      <c r="BQ60" s="238"/>
      <c r="BR60" s="119"/>
      <c r="BS60" s="119"/>
      <c r="BT60" s="119"/>
      <c r="BU60" s="119"/>
      <c r="BV60" s="119"/>
      <c r="BW60" s="119"/>
      <c r="BX60" s="119"/>
      <c r="BY60" s="119"/>
      <c r="BZ60" s="119"/>
      <c r="CA60" s="119"/>
      <c r="CB60" s="119"/>
      <c r="CC60" s="119"/>
      <c r="CD60" s="119"/>
      <c r="CE60" s="119"/>
      <c r="CF60" s="119"/>
      <c r="CG60" s="119"/>
      <c r="CH60" s="119"/>
      <c r="CI60" s="119"/>
      <c r="CJ60" s="119"/>
      <c r="CK60" s="119"/>
      <c r="CL60" s="119"/>
    </row>
    <row r="61" spans="1:90">
      <c r="A61" s="1836"/>
      <c r="B61" s="131" t="s">
        <v>90</v>
      </c>
      <c r="C61" s="132">
        <v>0</v>
      </c>
      <c r="D61" s="133"/>
      <c r="E61" s="133"/>
      <c r="F61" s="133"/>
      <c r="G61" s="133"/>
      <c r="H61" s="133"/>
      <c r="I61" s="133"/>
      <c r="J61" s="133"/>
      <c r="K61" s="133"/>
      <c r="L61" s="134"/>
      <c r="M61" s="92"/>
      <c r="N61" s="92"/>
      <c r="P61" s="7"/>
      <c r="AB61" s="238"/>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238"/>
      <c r="AZ61" s="238"/>
      <c r="BA61" s="238"/>
      <c r="BC61" s="238"/>
      <c r="BD61" s="238"/>
      <c r="BE61" s="238"/>
      <c r="BF61" s="238"/>
      <c r="BG61" s="238"/>
      <c r="BH61" s="238"/>
      <c r="BI61" s="238"/>
      <c r="BJ61" s="238"/>
      <c r="BK61" s="238"/>
      <c r="BL61" s="238"/>
      <c r="BM61" s="238"/>
      <c r="BN61" s="238"/>
      <c r="BO61" s="238"/>
      <c r="BP61" s="238"/>
      <c r="BQ61" s="238"/>
      <c r="BR61" s="119"/>
      <c r="BS61" s="119"/>
      <c r="BT61" s="119"/>
      <c r="BU61" s="119"/>
      <c r="BV61" s="119"/>
      <c r="BW61" s="119"/>
      <c r="BX61" s="119"/>
      <c r="BY61" s="119"/>
      <c r="BZ61" s="119"/>
      <c r="CA61" s="119"/>
      <c r="CB61" s="119"/>
      <c r="CC61" s="119"/>
      <c r="CD61" s="119"/>
      <c r="CE61" s="119"/>
      <c r="CF61" s="119"/>
      <c r="CG61" s="119"/>
      <c r="CH61" s="119"/>
      <c r="CI61" s="119"/>
      <c r="CJ61" s="119"/>
      <c r="CK61" s="119"/>
      <c r="CL61" s="119"/>
    </row>
    <row r="62" spans="1:90">
      <c r="A62" s="1837"/>
      <c r="B62" s="104" t="s">
        <v>23</v>
      </c>
      <c r="C62" s="14">
        <v>0</v>
      </c>
      <c r="D62" s="135">
        <v>0</v>
      </c>
      <c r="E62" s="136">
        <v>0</v>
      </c>
      <c r="F62" s="136">
        <v>0</v>
      </c>
      <c r="G62" s="136">
        <v>0</v>
      </c>
      <c r="H62" s="136">
        <v>0</v>
      </c>
      <c r="I62" s="136">
        <v>0</v>
      </c>
      <c r="J62" s="136">
        <v>0</v>
      </c>
      <c r="K62" s="136">
        <v>0</v>
      </c>
      <c r="L62" s="137">
        <v>0</v>
      </c>
      <c r="M62" s="92" t="s">
        <v>77</v>
      </c>
      <c r="N62" s="92" t="s">
        <v>77</v>
      </c>
      <c r="P62" s="7"/>
      <c r="AB62" s="239"/>
      <c r="AC62" s="239"/>
      <c r="AD62" s="239"/>
      <c r="AE62" s="239"/>
      <c r="AF62" s="239"/>
      <c r="AG62" s="239"/>
      <c r="AH62" s="239"/>
      <c r="AI62" s="239"/>
      <c r="AJ62" s="239"/>
      <c r="AK62" s="238"/>
      <c r="AL62" s="238"/>
      <c r="AM62" s="238"/>
      <c r="AN62" s="238"/>
      <c r="AP62" s="239"/>
      <c r="AQ62" s="239"/>
      <c r="AR62" s="239"/>
      <c r="AS62" s="239"/>
      <c r="AT62" s="239"/>
      <c r="AU62" s="239"/>
      <c r="AV62" s="239"/>
      <c r="AW62" s="239"/>
      <c r="AX62" s="239"/>
      <c r="AY62" s="238"/>
      <c r="AZ62" s="238"/>
      <c r="BA62" s="238"/>
      <c r="BC62" s="238"/>
      <c r="BD62" s="238"/>
      <c r="BE62" s="238"/>
      <c r="BF62" s="238"/>
      <c r="BG62" s="238"/>
      <c r="BH62" s="238"/>
      <c r="BI62" s="238"/>
      <c r="BJ62" s="238"/>
      <c r="BK62" s="238"/>
      <c r="BL62" s="238"/>
      <c r="BM62" s="238"/>
      <c r="BN62" s="238"/>
      <c r="BO62" s="238"/>
      <c r="BP62" s="238"/>
      <c r="BQ62" s="238"/>
      <c r="BR62" s="119"/>
      <c r="BS62" s="119"/>
      <c r="BT62" s="119"/>
      <c r="BU62" s="119"/>
      <c r="BV62" s="119"/>
      <c r="BW62" s="119"/>
      <c r="BX62" s="119"/>
      <c r="BY62" s="119"/>
      <c r="BZ62" s="119"/>
      <c r="CA62" s="119"/>
      <c r="CB62" s="119"/>
      <c r="CC62" s="119"/>
      <c r="CD62" s="119"/>
      <c r="CE62" s="119"/>
      <c r="CF62" s="119"/>
      <c r="CG62" s="119"/>
      <c r="CH62" s="119"/>
      <c r="CI62" s="119"/>
      <c r="CJ62" s="119"/>
    </row>
    <row r="63" spans="1:90">
      <c r="A63" s="1835" t="s">
        <v>91</v>
      </c>
      <c r="B63" s="123" t="s">
        <v>87</v>
      </c>
      <c r="C63" s="124">
        <v>0</v>
      </c>
      <c r="D63" s="126"/>
      <c r="E63" s="126"/>
      <c r="F63" s="126"/>
      <c r="G63" s="126"/>
      <c r="H63" s="126"/>
      <c r="I63" s="126"/>
      <c r="J63" s="126"/>
      <c r="K63" s="126"/>
      <c r="L63" s="126"/>
      <c r="M63" s="92"/>
      <c r="N63" s="92"/>
      <c r="P63" s="7"/>
      <c r="AK63" s="81"/>
      <c r="AY63" s="81"/>
    </row>
    <row r="64" spans="1:90">
      <c r="A64" s="1836"/>
      <c r="B64" s="127" t="s">
        <v>88</v>
      </c>
      <c r="C64" s="128">
        <v>0</v>
      </c>
      <c r="D64" s="129"/>
      <c r="E64" s="129"/>
      <c r="F64" s="129"/>
      <c r="G64" s="129"/>
      <c r="H64" s="129"/>
      <c r="I64" s="129"/>
      <c r="J64" s="129"/>
      <c r="K64" s="129"/>
      <c r="L64" s="129"/>
      <c r="M64" s="92"/>
      <c r="N64" s="92"/>
      <c r="P64" s="7"/>
      <c r="AK64" s="81"/>
      <c r="AN64" s="81"/>
      <c r="AY64" s="81"/>
    </row>
    <row r="65" spans="1:90">
      <c r="A65" s="1836"/>
      <c r="B65" s="127" t="s">
        <v>89</v>
      </c>
      <c r="C65" s="128">
        <v>0</v>
      </c>
      <c r="D65" s="129"/>
      <c r="E65" s="129"/>
      <c r="F65" s="129"/>
      <c r="G65" s="129"/>
      <c r="H65" s="129"/>
      <c r="I65" s="129"/>
      <c r="J65" s="129"/>
      <c r="K65" s="129"/>
      <c r="L65" s="129"/>
      <c r="M65" s="92"/>
      <c r="N65" s="92"/>
      <c r="P65" s="7"/>
      <c r="AK65" s="81"/>
      <c r="AN65" s="81"/>
      <c r="AY65" s="81"/>
    </row>
    <row r="66" spans="1:90">
      <c r="A66" s="1836"/>
      <c r="B66" s="131" t="s">
        <v>90</v>
      </c>
      <c r="C66" s="132">
        <v>0</v>
      </c>
      <c r="D66" s="138"/>
      <c r="E66" s="138"/>
      <c r="F66" s="138"/>
      <c r="G66" s="138"/>
      <c r="H66" s="138"/>
      <c r="I66" s="138"/>
      <c r="J66" s="138"/>
      <c r="K66" s="138"/>
      <c r="L66" s="138"/>
      <c r="M66" s="92"/>
      <c r="N66" s="92"/>
      <c r="P66" s="7"/>
      <c r="AK66" s="81"/>
      <c r="AN66" s="81"/>
      <c r="AY66" s="81"/>
    </row>
    <row r="67" spans="1:90">
      <c r="A67" s="1837"/>
      <c r="B67" s="104" t="s">
        <v>23</v>
      </c>
      <c r="C67" s="139">
        <v>0</v>
      </c>
      <c r="D67" s="140">
        <v>0</v>
      </c>
      <c r="E67" s="141">
        <v>0</v>
      </c>
      <c r="F67" s="141">
        <v>0</v>
      </c>
      <c r="G67" s="141">
        <v>0</v>
      </c>
      <c r="H67" s="141">
        <v>0</v>
      </c>
      <c r="I67" s="141">
        <v>0</v>
      </c>
      <c r="J67" s="141">
        <v>0</v>
      </c>
      <c r="K67" s="141">
        <v>0</v>
      </c>
      <c r="L67" s="142">
        <v>0</v>
      </c>
      <c r="M67" s="92"/>
      <c r="N67" s="92"/>
      <c r="P67" s="7"/>
      <c r="AK67" s="81"/>
      <c r="AN67" s="81"/>
      <c r="AY67" s="81"/>
    </row>
    <row r="68" spans="1:90">
      <c r="A68" s="143" t="s">
        <v>92</v>
      </c>
      <c r="B68" s="144"/>
      <c r="C68" s="144"/>
      <c r="D68" s="144"/>
      <c r="E68" s="144"/>
      <c r="F68" s="144"/>
      <c r="G68" s="144"/>
      <c r="H68" s="144"/>
      <c r="I68" s="144"/>
      <c r="J68" s="144"/>
      <c r="K68" s="144"/>
      <c r="L68" s="144"/>
      <c r="M68" s="7"/>
      <c r="N68" s="11"/>
      <c r="O68" s="11"/>
      <c r="P68" s="7"/>
      <c r="Q68" s="11"/>
      <c r="R68" s="11"/>
      <c r="S68" s="11"/>
      <c r="T68" s="11"/>
      <c r="U68" s="11"/>
      <c r="V68" s="11"/>
      <c r="W68" s="228"/>
      <c r="X68" s="228"/>
      <c r="Y68" s="228"/>
      <c r="Z68" s="228"/>
      <c r="AA68" s="229"/>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8"/>
      <c r="BD68" s="228"/>
      <c r="BE68" s="228"/>
      <c r="BF68" s="228"/>
      <c r="BG68" s="228"/>
      <c r="BH68" s="228"/>
      <c r="BI68" s="228"/>
      <c r="BJ68" s="228"/>
      <c r="BK68" s="228"/>
      <c r="BL68" s="228"/>
      <c r="BM68" s="228"/>
      <c r="BN68" s="228"/>
      <c r="BO68" s="228"/>
      <c r="BP68" s="228"/>
      <c r="BQ68" s="228"/>
      <c r="BR68" s="11"/>
      <c r="BS68" s="11"/>
      <c r="BT68" s="11"/>
      <c r="BU68" s="11"/>
      <c r="BV68" s="11"/>
      <c r="BW68" s="11"/>
      <c r="BX68" s="11"/>
      <c r="BY68" s="11"/>
      <c r="BZ68" s="11"/>
      <c r="CA68" s="11"/>
      <c r="CB68" s="11"/>
      <c r="CC68" s="11"/>
      <c r="CD68" s="11"/>
      <c r="CE68" s="11"/>
      <c r="CF68" s="11"/>
      <c r="CG68" s="11"/>
      <c r="CH68" s="11"/>
      <c r="CI68" s="11"/>
      <c r="CJ68" s="11"/>
      <c r="CK68" s="11"/>
      <c r="CL68" s="11"/>
    </row>
    <row r="69" spans="1:90">
      <c r="A69" s="145" t="s">
        <v>93</v>
      </c>
      <c r="B69" s="146" t="s">
        <v>23</v>
      </c>
      <c r="C69" s="147"/>
      <c r="D69" s="148"/>
      <c r="E69" s="148"/>
      <c r="F69" s="148"/>
      <c r="G69" s="8"/>
      <c r="H69" s="8"/>
      <c r="M69" s="7"/>
      <c r="P69" s="7"/>
      <c r="AB69" s="81"/>
      <c r="AC69" s="81"/>
      <c r="AK69" s="81"/>
      <c r="AN69" s="81"/>
      <c r="AP69" s="81"/>
      <c r="AQ69" s="81"/>
      <c r="AY69" s="81"/>
    </row>
    <row r="70" spans="1:90">
      <c r="A70" s="149" t="s">
        <v>94</v>
      </c>
      <c r="B70" s="126"/>
      <c r="C70" s="150" t="s">
        <v>77</v>
      </c>
      <c r="D70" s="8"/>
      <c r="E70" s="8"/>
      <c r="F70" s="8"/>
      <c r="G70" s="8"/>
      <c r="H70" s="8"/>
      <c r="M70" s="7"/>
      <c r="P70" s="7"/>
      <c r="AB70" s="81"/>
      <c r="AD70" s="81"/>
      <c r="AE70" s="81"/>
      <c r="AF70" s="81"/>
      <c r="AG70" s="81"/>
      <c r="AH70" s="81"/>
      <c r="AI70" s="81"/>
      <c r="AJ70" s="81"/>
      <c r="AL70" s="81"/>
      <c r="AM70" s="81"/>
      <c r="AP70" s="81"/>
      <c r="AR70" s="81"/>
      <c r="AS70" s="81"/>
      <c r="AT70" s="81"/>
      <c r="AU70" s="81"/>
      <c r="AV70" s="81"/>
      <c r="AW70" s="81"/>
      <c r="AX70" s="81"/>
      <c r="AZ70" s="81"/>
      <c r="BA70" s="81"/>
    </row>
    <row r="71" spans="1:90">
      <c r="A71" s="151" t="s">
        <v>95</v>
      </c>
      <c r="B71" s="129"/>
      <c r="C71" s="150" t="s">
        <v>77</v>
      </c>
      <c r="D71" s="8"/>
      <c r="E71" s="8"/>
      <c r="F71" s="8"/>
      <c r="G71" s="8"/>
      <c r="H71" s="8"/>
      <c r="M71" s="7"/>
      <c r="P71" s="7"/>
      <c r="AB71" s="81"/>
      <c r="AC71" s="81"/>
      <c r="AD71" s="81"/>
      <c r="AE71" s="81"/>
      <c r="AF71" s="81"/>
      <c r="AG71" s="81"/>
      <c r="AH71" s="81"/>
      <c r="AI71" s="81"/>
      <c r="AJ71" s="81"/>
      <c r="AL71" s="81"/>
      <c r="AM71" s="81"/>
      <c r="AP71" s="81"/>
      <c r="AQ71" s="81"/>
      <c r="AR71" s="81"/>
      <c r="AS71" s="81"/>
      <c r="AT71" s="81"/>
      <c r="AU71" s="81"/>
      <c r="AV71" s="81"/>
      <c r="AW71" s="81"/>
      <c r="AX71" s="81"/>
      <c r="AZ71" s="81"/>
      <c r="BA71" s="81"/>
    </row>
    <row r="72" spans="1:90">
      <c r="A72" s="151" t="s">
        <v>96</v>
      </c>
      <c r="B72" s="129"/>
      <c r="C72" s="150" t="s">
        <v>77</v>
      </c>
      <c r="D72" s="8"/>
      <c r="E72" s="8"/>
      <c r="F72" s="8"/>
      <c r="G72" s="8"/>
      <c r="H72" s="8"/>
      <c r="M72" s="7"/>
      <c r="P72" s="7"/>
      <c r="AB72" s="81"/>
      <c r="AC72" s="81"/>
      <c r="AD72" s="81"/>
      <c r="AE72" s="81"/>
      <c r="AF72" s="81"/>
      <c r="AG72" s="81"/>
      <c r="AH72" s="81"/>
      <c r="AI72" s="81"/>
      <c r="AJ72" s="81"/>
      <c r="AL72" s="81"/>
      <c r="AM72" s="81"/>
      <c r="AP72" s="81"/>
      <c r="AQ72" s="81"/>
      <c r="AR72" s="81"/>
      <c r="AS72" s="81"/>
      <c r="AT72" s="81"/>
      <c r="AU72" s="81"/>
      <c r="AV72" s="81"/>
      <c r="AW72" s="81"/>
      <c r="AX72" s="81"/>
      <c r="AZ72" s="81"/>
      <c r="BA72" s="81"/>
    </row>
    <row r="73" spans="1:90">
      <c r="A73" s="151" t="s">
        <v>97</v>
      </c>
      <c r="B73" s="129"/>
      <c r="C73" s="92"/>
      <c r="D73" s="8"/>
      <c r="E73" s="8"/>
      <c r="F73" s="8"/>
      <c r="G73" s="8"/>
      <c r="H73" s="8"/>
      <c r="M73" s="7"/>
      <c r="P73" s="7"/>
      <c r="AB73" s="81"/>
      <c r="AK73" s="81"/>
      <c r="AN73" s="81"/>
      <c r="AP73" s="81"/>
      <c r="AY73" s="81"/>
    </row>
    <row r="74" spans="1:90">
      <c r="A74" s="152" t="s">
        <v>98</v>
      </c>
      <c r="B74" s="138"/>
      <c r="C74" s="92"/>
      <c r="D74" s="8"/>
      <c r="E74" s="8"/>
      <c r="F74" s="8"/>
      <c r="G74" s="8"/>
      <c r="H74" s="8"/>
      <c r="M74" s="7"/>
      <c r="P74" s="7"/>
      <c r="AB74" s="81"/>
      <c r="AK74" s="81"/>
      <c r="AN74" s="81"/>
      <c r="AP74" s="81"/>
      <c r="AY74" s="81"/>
    </row>
    <row r="75" spans="1:90">
      <c r="A75" s="1815" t="s">
        <v>99</v>
      </c>
      <c r="B75" s="1816"/>
      <c r="C75" s="1816"/>
      <c r="D75" s="1816"/>
      <c r="E75" s="1816"/>
      <c r="F75" s="84"/>
      <c r="G75" s="84"/>
      <c r="H75" s="84"/>
      <c r="I75" s="11"/>
      <c r="J75" s="11"/>
      <c r="K75" s="11"/>
      <c r="L75" s="11"/>
      <c r="M75" s="7"/>
      <c r="N75" s="11"/>
      <c r="O75" s="11"/>
      <c r="P75" s="7"/>
      <c r="Q75" s="11"/>
      <c r="R75" s="11"/>
      <c r="S75" s="11"/>
      <c r="T75" s="11"/>
      <c r="U75" s="11"/>
      <c r="V75" s="11"/>
      <c r="W75" s="228"/>
      <c r="X75" s="228"/>
      <c r="Y75" s="228"/>
      <c r="Z75" s="228"/>
      <c r="AA75" s="229"/>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8"/>
    </row>
    <row r="76" spans="1:90">
      <c r="A76" s="153" t="s">
        <v>100</v>
      </c>
      <c r="B76" s="153" t="s">
        <v>101</v>
      </c>
      <c r="C76" s="148"/>
      <c r="D76" s="154"/>
      <c r="E76" s="148"/>
      <c r="F76" s="148"/>
      <c r="G76" s="8"/>
      <c r="H76" s="8"/>
      <c r="M76" s="7"/>
      <c r="P76" s="7"/>
      <c r="AK76" s="81"/>
      <c r="AN76" s="81"/>
      <c r="AY76" s="81"/>
    </row>
    <row r="77" spans="1:90">
      <c r="A77" s="155" t="s">
        <v>102</v>
      </c>
      <c r="B77" s="156"/>
      <c r="C77" s="150"/>
      <c r="D77" s="8"/>
      <c r="E77" s="8"/>
      <c r="F77" s="8"/>
      <c r="G77" s="8"/>
      <c r="H77" s="8"/>
      <c r="M77" s="7"/>
      <c r="P77" s="7"/>
      <c r="AK77" s="81"/>
      <c r="AN77" s="81"/>
      <c r="AY77" s="81"/>
    </row>
    <row r="78" spans="1:90">
      <c r="A78" s="157" t="s">
        <v>103</v>
      </c>
      <c r="B78" s="158"/>
      <c r="C78" s="150" t="s">
        <v>77</v>
      </c>
      <c r="D78" s="8"/>
      <c r="E78" s="8"/>
      <c r="F78" s="8"/>
      <c r="G78" s="8"/>
      <c r="H78" s="8"/>
      <c r="M78" s="7"/>
      <c r="P78" s="7"/>
      <c r="AB78" s="81"/>
      <c r="AK78" s="81"/>
      <c r="AN78" s="81"/>
      <c r="AP78" s="81"/>
      <c r="AY78" s="81"/>
    </row>
    <row r="79" spans="1:90">
      <c r="A79" s="159" t="s">
        <v>104</v>
      </c>
      <c r="B79" s="160"/>
      <c r="C79" s="150" t="s">
        <v>77</v>
      </c>
      <c r="D79" s="8"/>
      <c r="E79" s="8"/>
      <c r="F79" s="8"/>
      <c r="G79" s="8"/>
      <c r="H79" s="8"/>
      <c r="M79" s="7"/>
      <c r="P79" s="7"/>
      <c r="AB79" s="81"/>
      <c r="AK79" s="81"/>
      <c r="AN79" s="81"/>
      <c r="AP79" s="81"/>
      <c r="AY79" s="81"/>
    </row>
    <row r="80" spans="1:90" ht="21">
      <c r="A80" s="161" t="s">
        <v>105</v>
      </c>
      <c r="B80" s="162"/>
      <c r="C80" s="150"/>
      <c r="D80" s="8"/>
      <c r="E80" s="8"/>
      <c r="F80" s="8"/>
      <c r="G80" s="8"/>
      <c r="H80" s="8"/>
      <c r="M80" s="7"/>
      <c r="P80" s="7"/>
      <c r="AB80" s="81"/>
      <c r="AK80" s="81"/>
      <c r="AN80" s="81"/>
      <c r="AP80" s="81"/>
      <c r="AY80" s="81"/>
    </row>
    <row r="81" spans="1:77">
      <c r="A81" s="163" t="s">
        <v>106</v>
      </c>
      <c r="B81" s="164"/>
      <c r="C81" s="150" t="s">
        <v>77</v>
      </c>
      <c r="D81" s="8"/>
      <c r="E81" s="8"/>
      <c r="F81" s="8"/>
      <c r="G81" s="8"/>
      <c r="H81" s="8"/>
      <c r="M81" s="7"/>
      <c r="P81" s="7"/>
      <c r="AB81" s="81"/>
      <c r="AK81" s="81"/>
      <c r="AN81" s="81"/>
      <c r="AP81" s="81"/>
      <c r="AY81" s="81"/>
    </row>
    <row r="82" spans="1:77">
      <c r="A82" s="1888" t="s">
        <v>107</v>
      </c>
      <c r="B82" s="1888"/>
      <c r="C82" s="165"/>
      <c r="D82" s="8"/>
      <c r="E82" s="8"/>
      <c r="F82" s="8"/>
      <c r="G82" s="8"/>
      <c r="H82" s="8"/>
      <c r="M82" s="7"/>
      <c r="P82" s="7"/>
      <c r="AK82" s="81"/>
      <c r="AN82" s="81"/>
      <c r="AY82" s="81"/>
    </row>
    <row r="83" spans="1:77" s="7" customFormat="1" ht="24.75" customHeight="1">
      <c r="A83" s="166" t="s">
        <v>108</v>
      </c>
      <c r="B83" s="167"/>
      <c r="C83" s="168"/>
      <c r="D83" s="168"/>
      <c r="E83" s="168"/>
      <c r="F83" s="168"/>
      <c r="G83" s="168"/>
      <c r="H83" s="168"/>
      <c r="I83" s="168"/>
      <c r="J83" s="168"/>
      <c r="K83" s="169"/>
      <c r="L83" s="169"/>
      <c r="M83" s="169"/>
      <c r="N83" s="169"/>
      <c r="W83" s="81"/>
      <c r="X83" s="81"/>
      <c r="Y83" s="240"/>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236"/>
      <c r="BD83" s="81"/>
      <c r="BE83" s="81"/>
      <c r="BF83" s="81"/>
      <c r="BG83" s="81"/>
      <c r="BH83" s="81"/>
      <c r="BI83" s="81"/>
      <c r="BJ83" s="81"/>
      <c r="BK83" s="81"/>
      <c r="BL83" s="81"/>
      <c r="BM83" s="81"/>
      <c r="BN83" s="81"/>
      <c r="BO83" s="81"/>
      <c r="BP83" s="81"/>
      <c r="BQ83" s="81"/>
      <c r="BR83" s="81"/>
      <c r="BS83" s="81"/>
      <c r="BT83" s="81"/>
      <c r="BU83" s="81"/>
      <c r="BV83" s="81"/>
      <c r="BW83" s="81"/>
      <c r="BX83" s="81"/>
      <c r="BY83" s="81"/>
    </row>
    <row r="84" spans="1:77" s="7" customFormat="1" ht="24.75" customHeight="1">
      <c r="A84" s="1889" t="s">
        <v>22</v>
      </c>
      <c r="B84" s="1890"/>
      <c r="C84" s="1893" t="s">
        <v>23</v>
      </c>
      <c r="D84" s="1895" t="s">
        <v>24</v>
      </c>
      <c r="E84" s="1896"/>
      <c r="F84" s="1896"/>
      <c r="G84" s="1896"/>
      <c r="H84" s="1897"/>
      <c r="I84" s="1880" t="s">
        <v>25</v>
      </c>
      <c r="J84" s="1872" t="s">
        <v>26</v>
      </c>
      <c r="S84" s="170"/>
      <c r="W84" s="81"/>
      <c r="X84" s="81"/>
      <c r="Y84" s="240"/>
      <c r="Z84" s="241"/>
      <c r="AA84" s="241"/>
      <c r="AB84" s="241"/>
      <c r="AC84" s="241"/>
      <c r="AD84" s="81"/>
      <c r="AE84" s="81"/>
      <c r="AF84" s="81"/>
      <c r="AG84" s="81"/>
      <c r="AH84" s="81"/>
      <c r="AI84" s="81"/>
      <c r="AJ84" s="81"/>
      <c r="AK84" s="81"/>
      <c r="AL84" s="81"/>
      <c r="AM84" s="81"/>
      <c r="AN84" s="81"/>
      <c r="AO84" s="81"/>
      <c r="AP84" s="81"/>
      <c r="AQ84" s="81"/>
      <c r="AR84" s="81"/>
      <c r="AS84" s="241"/>
      <c r="AT84" s="241"/>
      <c r="AU84" s="241"/>
      <c r="AV84" s="241"/>
      <c r="AW84" s="81"/>
      <c r="AX84" s="81"/>
      <c r="AY84" s="81"/>
      <c r="AZ84" s="81"/>
      <c r="BA84" s="81"/>
      <c r="BB84" s="81"/>
      <c r="BC84" s="236"/>
      <c r="BD84" s="81"/>
      <c r="BE84" s="81"/>
      <c r="BF84" s="81"/>
      <c r="BG84" s="81"/>
      <c r="BH84" s="81"/>
      <c r="BI84" s="81"/>
      <c r="BJ84" s="81"/>
      <c r="BK84" s="81"/>
      <c r="BL84" s="81"/>
      <c r="BM84" s="81"/>
      <c r="BN84" s="81"/>
      <c r="BO84" s="81"/>
      <c r="BP84" s="81"/>
      <c r="BQ84" s="81"/>
      <c r="BR84" s="81"/>
      <c r="BS84" s="81"/>
      <c r="BT84" s="81"/>
      <c r="BU84" s="81"/>
      <c r="BV84" s="81"/>
      <c r="BW84" s="81"/>
      <c r="BX84" s="81"/>
      <c r="BY84" s="81"/>
    </row>
    <row r="85" spans="1:77" s="7" customFormat="1" ht="24.75" customHeight="1">
      <c r="A85" s="1891"/>
      <c r="B85" s="1892"/>
      <c r="C85" s="1894"/>
      <c r="D85" s="171" t="s">
        <v>109</v>
      </c>
      <c r="E85" s="172" t="s">
        <v>35</v>
      </c>
      <c r="F85" s="172" t="s">
        <v>36</v>
      </c>
      <c r="G85" s="173" t="s">
        <v>110</v>
      </c>
      <c r="H85" s="173" t="s">
        <v>38</v>
      </c>
      <c r="I85" s="1881"/>
      <c r="J85" s="1873"/>
      <c r="S85" s="170"/>
      <c r="W85" s="81"/>
      <c r="X85" s="81"/>
      <c r="Y85" s="240"/>
      <c r="Z85" s="242"/>
      <c r="AA85" s="242"/>
      <c r="AB85" s="242"/>
      <c r="AC85" s="242"/>
      <c r="AD85" s="81"/>
      <c r="AE85" s="81"/>
      <c r="AF85" s="81"/>
      <c r="AG85" s="81"/>
      <c r="AH85" s="81"/>
      <c r="AI85" s="81"/>
      <c r="AJ85" s="81"/>
      <c r="AK85" s="81"/>
      <c r="AL85" s="81"/>
      <c r="AM85" s="81"/>
      <c r="AN85" s="81"/>
      <c r="AO85" s="81"/>
      <c r="AP85" s="81"/>
      <c r="AQ85" s="81"/>
      <c r="AR85" s="81"/>
      <c r="AS85" s="242"/>
      <c r="AT85" s="242"/>
      <c r="AU85" s="242"/>
      <c r="AV85" s="242"/>
      <c r="AW85" s="81"/>
      <c r="AX85" s="81"/>
      <c r="AY85" s="81"/>
      <c r="AZ85" s="81"/>
      <c r="BA85" s="81"/>
      <c r="BB85" s="81"/>
      <c r="BC85" s="236"/>
      <c r="BD85" s="81"/>
      <c r="BE85" s="81"/>
      <c r="BF85" s="81"/>
      <c r="BG85" s="81"/>
      <c r="BH85" s="81"/>
      <c r="BI85" s="81"/>
      <c r="BJ85" s="81"/>
      <c r="BK85" s="81"/>
      <c r="BL85" s="81"/>
      <c r="BM85" s="81"/>
      <c r="BN85" s="81"/>
      <c r="BO85" s="81"/>
      <c r="BP85" s="81"/>
      <c r="BQ85" s="81"/>
      <c r="BR85" s="81"/>
      <c r="BS85" s="81"/>
      <c r="BT85" s="81"/>
      <c r="BU85" s="81"/>
      <c r="BV85" s="81"/>
      <c r="BW85" s="81"/>
      <c r="BX85" s="81"/>
      <c r="BY85" s="81"/>
    </row>
    <row r="86" spans="1:77" s="7" customFormat="1" ht="18" customHeight="1">
      <c r="A86" s="1874" t="s">
        <v>111</v>
      </c>
      <c r="B86" s="1875"/>
      <c r="C86" s="174">
        <f>SUM(D86:H86)</f>
        <v>0</v>
      </c>
      <c r="D86" s="175"/>
      <c r="E86" s="176"/>
      <c r="F86" s="176"/>
      <c r="G86" s="176"/>
      <c r="H86" s="176"/>
      <c r="I86" s="177"/>
      <c r="J86" s="178"/>
      <c r="K86" s="170" t="str">
        <f>$Z86 &amp; $AA86 &amp; $AB86 &amp; $AC86</f>
        <v/>
      </c>
      <c r="S86" s="170"/>
      <c r="W86" s="81"/>
      <c r="X86" s="81"/>
      <c r="Y86" s="240"/>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236"/>
      <c r="BF86" s="81"/>
      <c r="BG86" s="81"/>
      <c r="BH86" s="81"/>
      <c r="BI86" s="81"/>
      <c r="BJ86" s="81"/>
      <c r="BK86" s="81"/>
      <c r="BL86" s="81"/>
      <c r="BM86" s="81"/>
      <c r="BN86" s="81"/>
      <c r="BO86" s="81"/>
      <c r="BP86" s="81"/>
      <c r="BQ86" s="81"/>
      <c r="BR86" s="81"/>
      <c r="BS86" s="81"/>
      <c r="BT86" s="81"/>
      <c r="BU86" s="81"/>
      <c r="BV86" s="81"/>
      <c r="BW86" s="81"/>
      <c r="BX86" s="81"/>
      <c r="BY86" s="81"/>
    </row>
    <row r="87" spans="1:77" s="7" customFormat="1" ht="18" customHeight="1">
      <c r="A87" s="180" t="s">
        <v>112</v>
      </c>
      <c r="B87" s="181"/>
      <c r="C87" s="182">
        <f t="shared" ref="C87:C92" si="0">SUM(D87:H87)</f>
        <v>0</v>
      </c>
      <c r="D87" s="183"/>
      <c r="E87" s="183"/>
      <c r="F87" s="184"/>
      <c r="G87" s="184"/>
      <c r="H87" s="184"/>
      <c r="I87" s="185"/>
      <c r="J87" s="186"/>
      <c r="K87" s="170" t="str">
        <f t="shared" ref="K87:K91" si="1">$Z87 &amp; $AA87 &amp; $AB87 &amp; $AC87</f>
        <v/>
      </c>
      <c r="S87" s="170"/>
      <c r="W87" s="81"/>
      <c r="X87" s="81"/>
      <c r="Y87" s="240"/>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236"/>
      <c r="BF87" s="81"/>
      <c r="BG87" s="81"/>
      <c r="BH87" s="81"/>
      <c r="BI87" s="81"/>
      <c r="BJ87" s="81"/>
      <c r="BK87" s="81"/>
      <c r="BL87" s="81"/>
      <c r="BM87" s="81"/>
      <c r="BN87" s="81"/>
      <c r="BO87" s="81"/>
      <c r="BP87" s="81"/>
      <c r="BQ87" s="81"/>
      <c r="BR87" s="81"/>
      <c r="BS87" s="81"/>
      <c r="BT87" s="81"/>
      <c r="BU87" s="81"/>
      <c r="BV87" s="81"/>
      <c r="BW87" s="81"/>
      <c r="BX87" s="81"/>
      <c r="BY87" s="81"/>
    </row>
    <row r="88" spans="1:77" s="7" customFormat="1" ht="18" customHeight="1">
      <c r="A88" s="1876" t="s">
        <v>113</v>
      </c>
      <c r="B88" s="1877"/>
      <c r="C88" s="187">
        <f t="shared" si="0"/>
        <v>0</v>
      </c>
      <c r="D88" s="188"/>
      <c r="E88" s="188"/>
      <c r="F88" s="188"/>
      <c r="G88" s="188"/>
      <c r="H88" s="188"/>
      <c r="I88" s="189"/>
      <c r="J88" s="190"/>
      <c r="K88" s="170" t="str">
        <f t="shared" si="1"/>
        <v/>
      </c>
      <c r="S88" s="170"/>
      <c r="W88" s="81"/>
      <c r="X88" s="81"/>
      <c r="Y88" s="240"/>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236"/>
      <c r="BF88" s="81"/>
      <c r="BG88" s="81"/>
      <c r="BH88" s="81"/>
      <c r="BI88" s="81"/>
      <c r="BJ88" s="81"/>
      <c r="BK88" s="81"/>
      <c r="BL88" s="81"/>
      <c r="BM88" s="81"/>
      <c r="BN88" s="81"/>
      <c r="BO88" s="81"/>
      <c r="BP88" s="81"/>
      <c r="BQ88" s="81"/>
      <c r="BR88" s="81"/>
      <c r="BS88" s="81"/>
      <c r="BT88" s="81"/>
      <c r="BU88" s="81"/>
      <c r="BV88" s="81"/>
      <c r="BW88" s="81"/>
      <c r="BX88" s="81"/>
      <c r="BY88" s="81"/>
    </row>
    <row r="89" spans="1:77" s="7" customFormat="1" ht="18" customHeight="1">
      <c r="A89" s="1878" t="s">
        <v>114</v>
      </c>
      <c r="B89" s="1879"/>
      <c r="C89" s="182">
        <f t="shared" si="0"/>
        <v>0</v>
      </c>
      <c r="D89" s="183"/>
      <c r="E89" s="183"/>
      <c r="F89" s="183"/>
      <c r="G89" s="183"/>
      <c r="H89" s="183"/>
      <c r="I89" s="185"/>
      <c r="J89" s="186"/>
      <c r="K89" s="170" t="str">
        <f t="shared" si="1"/>
        <v/>
      </c>
      <c r="S89" s="170"/>
      <c r="W89" s="81"/>
      <c r="X89" s="81"/>
      <c r="Y89" s="240"/>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236"/>
      <c r="BF89" s="81"/>
      <c r="BG89" s="81"/>
      <c r="BH89" s="81"/>
      <c r="BI89" s="81"/>
      <c r="BJ89" s="81"/>
      <c r="BK89" s="81"/>
      <c r="BL89" s="81"/>
      <c r="BM89" s="81"/>
      <c r="BN89" s="81"/>
      <c r="BO89" s="81"/>
      <c r="BP89" s="81"/>
      <c r="BQ89" s="81"/>
      <c r="BR89" s="81"/>
      <c r="BS89" s="81"/>
      <c r="BT89" s="81"/>
      <c r="BU89" s="81"/>
      <c r="BV89" s="81"/>
      <c r="BW89" s="81"/>
      <c r="BX89" s="81"/>
      <c r="BY89" s="81"/>
    </row>
    <row r="90" spans="1:77" s="7" customFormat="1" ht="18" customHeight="1">
      <c r="A90" s="1878" t="s">
        <v>115</v>
      </c>
      <c r="B90" s="1879"/>
      <c r="C90" s="182">
        <f t="shared" si="0"/>
        <v>0</v>
      </c>
      <c r="D90" s="183"/>
      <c r="E90" s="183"/>
      <c r="F90" s="183"/>
      <c r="G90" s="183"/>
      <c r="H90" s="183"/>
      <c r="I90" s="185"/>
      <c r="J90" s="186"/>
      <c r="K90" s="170" t="str">
        <f t="shared" si="1"/>
        <v/>
      </c>
      <c r="S90" s="170"/>
      <c r="W90" s="81"/>
      <c r="X90" s="81"/>
      <c r="Y90" s="240"/>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236"/>
      <c r="BF90" s="81"/>
      <c r="BG90" s="81"/>
      <c r="BH90" s="81"/>
      <c r="BI90" s="81"/>
      <c r="BJ90" s="81"/>
      <c r="BK90" s="81"/>
      <c r="BL90" s="81"/>
      <c r="BM90" s="81"/>
      <c r="BN90" s="81"/>
      <c r="BO90" s="81"/>
      <c r="BP90" s="81"/>
      <c r="BQ90" s="81"/>
      <c r="BR90" s="81"/>
      <c r="BS90" s="81"/>
      <c r="BT90" s="81"/>
      <c r="BU90" s="81"/>
      <c r="BV90" s="81"/>
      <c r="BW90" s="81"/>
      <c r="BX90" s="81"/>
      <c r="BY90" s="81"/>
    </row>
    <row r="91" spans="1:77" s="7" customFormat="1" ht="18" customHeight="1">
      <c r="A91" s="1870" t="s">
        <v>116</v>
      </c>
      <c r="B91" s="1871"/>
      <c r="C91" s="191">
        <f t="shared" si="0"/>
        <v>0</v>
      </c>
      <c r="D91" s="192"/>
      <c r="E91" s="192"/>
      <c r="F91" s="192"/>
      <c r="G91" s="192"/>
      <c r="H91" s="192"/>
      <c r="I91" s="193"/>
      <c r="J91" s="194"/>
      <c r="K91" s="170" t="str">
        <f t="shared" si="1"/>
        <v/>
      </c>
      <c r="S91" s="170"/>
      <c r="W91" s="81"/>
      <c r="X91" s="81"/>
      <c r="Y91" s="240"/>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236"/>
      <c r="BF91" s="81"/>
      <c r="BG91" s="81"/>
      <c r="BH91" s="81"/>
      <c r="BI91" s="81"/>
      <c r="BJ91" s="81"/>
      <c r="BK91" s="81"/>
      <c r="BL91" s="81"/>
      <c r="BM91" s="81"/>
      <c r="BN91" s="81"/>
      <c r="BO91" s="81"/>
      <c r="BP91" s="81"/>
      <c r="BQ91" s="81"/>
      <c r="BR91" s="81"/>
      <c r="BS91" s="81"/>
      <c r="BT91" s="81"/>
      <c r="BU91" s="81"/>
      <c r="BV91" s="81"/>
      <c r="BW91" s="81"/>
      <c r="BX91" s="81"/>
      <c r="BY91" s="81"/>
    </row>
    <row r="92" spans="1:77" s="7" customFormat="1" ht="16.5" customHeight="1">
      <c r="A92" s="1870" t="s">
        <v>117</v>
      </c>
      <c r="B92" s="1871"/>
      <c r="C92" s="191">
        <f t="shared" si="0"/>
        <v>0</v>
      </c>
      <c r="D92" s="195">
        <f>SUM(D86:D91)</f>
        <v>0</v>
      </c>
      <c r="E92" s="195">
        <f t="shared" ref="E92:J92" si="2">SUM(E86:E91)</f>
        <v>0</v>
      </c>
      <c r="F92" s="195">
        <f t="shared" si="2"/>
        <v>0</v>
      </c>
      <c r="G92" s="195">
        <f t="shared" si="2"/>
        <v>0</v>
      </c>
      <c r="H92" s="196">
        <f t="shared" si="2"/>
        <v>0</v>
      </c>
      <c r="I92" s="196">
        <f t="shared" si="2"/>
        <v>0</v>
      </c>
      <c r="J92" s="197">
        <f t="shared" si="2"/>
        <v>0</v>
      </c>
      <c r="W92" s="81"/>
      <c r="X92" s="81"/>
      <c r="Y92" s="240"/>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c r="BT92" s="81"/>
      <c r="BU92" s="81"/>
      <c r="BV92" s="81"/>
      <c r="BW92" s="81"/>
      <c r="BX92" s="81"/>
      <c r="BY92" s="81"/>
    </row>
    <row r="93" spans="1:77">
      <c r="A93" s="109" t="s">
        <v>118</v>
      </c>
      <c r="B93" s="110"/>
      <c r="C93" s="110"/>
      <c r="D93" s="110"/>
      <c r="E93" s="110"/>
      <c r="F93" s="110"/>
      <c r="G93" s="110"/>
      <c r="H93" s="110"/>
      <c r="I93" s="11"/>
      <c r="J93" s="11"/>
      <c r="K93" s="11"/>
      <c r="L93" s="11"/>
      <c r="M93" s="7"/>
      <c r="N93" s="11"/>
      <c r="O93" s="11"/>
      <c r="P93" s="7"/>
      <c r="Q93" s="11"/>
      <c r="R93" s="11"/>
      <c r="S93" s="11"/>
      <c r="T93" s="11"/>
      <c r="U93" s="11"/>
      <c r="V93" s="11"/>
      <c r="W93" s="228"/>
      <c r="X93" s="228"/>
      <c r="Y93" s="228"/>
      <c r="Z93" s="228"/>
      <c r="AA93" s="229"/>
      <c r="AB93" s="228"/>
      <c r="AC93" s="228"/>
      <c r="AD93" s="228"/>
      <c r="AE93" s="228"/>
      <c r="AF93" s="228"/>
      <c r="AG93" s="228"/>
      <c r="AH93" s="228"/>
      <c r="AI93" s="228"/>
      <c r="AJ93" s="228"/>
      <c r="AK93" s="228"/>
      <c r="AL93" s="228"/>
      <c r="AM93" s="228"/>
      <c r="AN93" s="228"/>
      <c r="AO93" s="228"/>
      <c r="AP93" s="228"/>
      <c r="AQ93" s="228"/>
      <c r="AR93" s="228"/>
      <c r="AS93" s="228"/>
      <c r="AT93" s="228"/>
      <c r="AU93" s="228"/>
      <c r="AV93" s="228"/>
      <c r="AW93" s="228"/>
      <c r="AX93" s="228"/>
      <c r="AY93" s="228"/>
      <c r="AZ93" s="228"/>
      <c r="BA93" s="228"/>
      <c r="BB93" s="228"/>
      <c r="BC93" s="228"/>
    </row>
    <row r="94" spans="1:77" ht="73.5">
      <c r="A94" s="146" t="s">
        <v>100</v>
      </c>
      <c r="B94" s="120" t="s">
        <v>119</v>
      </c>
      <c r="C94" s="121" t="s">
        <v>120</v>
      </c>
      <c r="D94" s="198" t="s">
        <v>121</v>
      </c>
      <c r="E94" s="146" t="s">
        <v>122</v>
      </c>
      <c r="F94" s="154"/>
      <c r="G94" s="148"/>
      <c r="H94" s="148"/>
      <c r="I94" s="8"/>
      <c r="J94" s="8"/>
      <c r="M94" s="169"/>
      <c r="P94" s="7"/>
      <c r="AK94" s="81"/>
      <c r="AN94" s="81"/>
      <c r="AP94" s="81"/>
      <c r="AS94" s="81"/>
      <c r="AY94" s="81"/>
    </row>
    <row r="95" spans="1:77">
      <c r="A95" s="247" t="s">
        <v>123</v>
      </c>
      <c r="B95" s="199"/>
      <c r="C95" s="200"/>
      <c r="D95" s="201"/>
      <c r="E95" s="126"/>
      <c r="F95" s="202" t="s">
        <v>77</v>
      </c>
      <c r="G95" s="8"/>
      <c r="H95" s="8"/>
      <c r="I95" s="8"/>
      <c r="J95" s="8"/>
      <c r="M95" s="7"/>
      <c r="P95" s="7"/>
      <c r="AB95" s="81"/>
      <c r="AK95" s="81"/>
      <c r="AN95" s="81"/>
      <c r="AP95" s="81"/>
      <c r="AS95" s="81"/>
      <c r="AY95" s="81"/>
    </row>
    <row r="96" spans="1:77">
      <c r="A96" s="203" t="s">
        <v>124</v>
      </c>
      <c r="B96" s="204"/>
      <c r="C96" s="205"/>
      <c r="D96" s="206"/>
      <c r="E96" s="129"/>
      <c r="F96" s="202" t="s">
        <v>77</v>
      </c>
      <c r="G96" s="8"/>
      <c r="H96" s="8"/>
      <c r="I96" s="8"/>
      <c r="J96" s="8"/>
      <c r="M96" s="7"/>
      <c r="P96" s="7"/>
      <c r="AB96" s="81"/>
      <c r="AK96" s="81"/>
      <c r="AM96" s="81"/>
      <c r="AN96" s="81"/>
      <c r="AP96" s="81"/>
      <c r="AS96" s="81"/>
      <c r="AY96" s="81"/>
    </row>
    <row r="97" spans="1:130">
      <c r="A97" s="203" t="s">
        <v>125</v>
      </c>
      <c r="B97" s="204"/>
      <c r="C97" s="205"/>
      <c r="D97" s="206"/>
      <c r="E97" s="129"/>
      <c r="F97" s="202" t="s">
        <v>77</v>
      </c>
      <c r="G97" s="8"/>
      <c r="H97" s="8"/>
      <c r="I97" s="8"/>
      <c r="J97" s="8"/>
      <c r="M97" s="7"/>
      <c r="P97" s="7"/>
      <c r="AB97" s="81"/>
      <c r="AK97" s="81"/>
      <c r="AM97" s="81"/>
      <c r="AN97" s="81"/>
      <c r="AP97" s="81"/>
      <c r="AS97" s="81"/>
      <c r="AY97" s="81"/>
    </row>
    <row r="98" spans="1:130">
      <c r="A98" s="203" t="s">
        <v>126</v>
      </c>
      <c r="B98" s="204"/>
      <c r="C98" s="205"/>
      <c r="D98" s="206"/>
      <c r="E98" s="129"/>
      <c r="F98" s="202" t="s">
        <v>77</v>
      </c>
      <c r="G98" s="8"/>
      <c r="H98" s="8"/>
      <c r="I98" s="8"/>
      <c r="J98" s="8"/>
      <c r="M98" s="7"/>
      <c r="P98" s="7"/>
      <c r="AB98" s="81"/>
      <c r="AK98" s="81"/>
      <c r="AM98" s="81"/>
      <c r="AN98" s="81"/>
      <c r="AP98" s="81"/>
      <c r="AS98" s="81"/>
      <c r="AY98" s="81"/>
    </row>
    <row r="99" spans="1:130">
      <c r="A99" s="203" t="s">
        <v>127</v>
      </c>
      <c r="B99" s="204"/>
      <c r="C99" s="205"/>
      <c r="D99" s="206"/>
      <c r="E99" s="129"/>
      <c r="F99" s="202" t="s">
        <v>77</v>
      </c>
      <c r="G99" s="8"/>
      <c r="H99" s="8"/>
      <c r="I99" s="8"/>
      <c r="J99" s="8"/>
      <c r="M99" s="7"/>
      <c r="P99" s="7"/>
      <c r="AB99" s="81"/>
      <c r="AK99" s="81"/>
      <c r="AM99" s="81"/>
      <c r="AN99" s="81"/>
      <c r="AP99" s="81"/>
      <c r="AS99" s="81"/>
      <c r="AY99" s="81"/>
    </row>
    <row r="100" spans="1:130">
      <c r="A100" s="203" t="s">
        <v>128</v>
      </c>
      <c r="B100" s="204"/>
      <c r="C100" s="205"/>
      <c r="D100" s="206"/>
      <c r="E100" s="129"/>
      <c r="F100" s="202" t="s">
        <v>77</v>
      </c>
      <c r="G100" s="8"/>
      <c r="H100" s="8"/>
      <c r="I100" s="8"/>
      <c r="J100" s="8"/>
      <c r="M100" s="7"/>
      <c r="P100" s="7"/>
      <c r="AB100" s="81"/>
      <c r="AK100" s="81"/>
      <c r="AM100" s="81"/>
      <c r="AN100" s="81"/>
      <c r="AP100" s="81"/>
      <c r="AS100" s="81"/>
      <c r="AY100" s="81"/>
    </row>
    <row r="101" spans="1:130">
      <c r="A101" s="203" t="s">
        <v>129</v>
      </c>
      <c r="B101" s="204"/>
      <c r="C101" s="205"/>
      <c r="D101" s="206"/>
      <c r="E101" s="129"/>
      <c r="F101" s="202" t="s">
        <v>77</v>
      </c>
      <c r="G101" s="8"/>
      <c r="H101" s="8"/>
      <c r="I101" s="8"/>
      <c r="J101" s="8"/>
      <c r="M101" s="7"/>
      <c r="P101" s="7"/>
      <c r="AB101" s="81"/>
      <c r="AK101" s="81"/>
      <c r="AM101" s="81"/>
      <c r="AN101" s="81"/>
      <c r="AP101" s="81"/>
      <c r="AS101" s="81"/>
      <c r="AY101" s="81"/>
    </row>
    <row r="102" spans="1:130">
      <c r="A102" s="203" t="s">
        <v>130</v>
      </c>
      <c r="B102" s="204"/>
      <c r="C102" s="205"/>
      <c r="D102" s="206"/>
      <c r="E102" s="129"/>
      <c r="F102" s="202" t="s">
        <v>77</v>
      </c>
      <c r="G102" s="8"/>
      <c r="H102" s="8"/>
      <c r="I102" s="8"/>
      <c r="J102" s="8"/>
      <c r="M102" s="7"/>
      <c r="P102" s="7"/>
      <c r="AB102" s="81"/>
      <c r="AK102" s="81"/>
      <c r="AM102" s="81"/>
      <c r="AN102" s="81"/>
      <c r="AP102" s="81"/>
      <c r="AY102" s="81"/>
    </row>
    <row r="103" spans="1:130">
      <c r="A103" s="207" t="s">
        <v>131</v>
      </c>
      <c r="B103" s="208"/>
      <c r="C103" s="209"/>
      <c r="D103" s="210"/>
      <c r="E103" s="138"/>
      <c r="F103" s="202" t="s">
        <v>77</v>
      </c>
      <c r="G103" s="8"/>
      <c r="H103" s="8"/>
      <c r="I103" s="8"/>
      <c r="J103" s="8"/>
      <c r="M103" s="7"/>
      <c r="P103" s="7"/>
      <c r="AB103" s="81"/>
      <c r="AK103" s="81"/>
      <c r="AN103" s="81"/>
      <c r="AP103" s="81"/>
      <c r="AY103" s="81"/>
    </row>
    <row r="104" spans="1:130">
      <c r="A104" s="211" t="s">
        <v>23</v>
      </c>
      <c r="B104" s="212">
        <v>0</v>
      </c>
      <c r="C104" s="213">
        <v>0</v>
      </c>
      <c r="D104" s="214">
        <v>0</v>
      </c>
      <c r="E104" s="215">
        <v>0</v>
      </c>
      <c r="F104" s="202"/>
      <c r="G104" s="8"/>
      <c r="H104" s="8"/>
      <c r="I104" s="8"/>
      <c r="J104" s="8"/>
      <c r="M104" s="7"/>
      <c r="P104" s="7"/>
      <c r="AB104" s="81"/>
      <c r="AK104" s="81"/>
      <c r="AN104" s="81"/>
      <c r="AY104" s="81"/>
    </row>
    <row r="105" spans="1:130" s="7" customFormat="1" ht="21.75" customHeight="1">
      <c r="A105" s="1652" t="s">
        <v>132</v>
      </c>
      <c r="B105" s="1653"/>
      <c r="C105" s="1653"/>
      <c r="D105" s="1653"/>
      <c r="E105" s="1653"/>
      <c r="F105" s="1654"/>
      <c r="G105" s="1654"/>
      <c r="H105" s="553"/>
      <c r="I105" s="553"/>
      <c r="J105" s="553"/>
      <c r="K105" s="553"/>
      <c r="L105" s="553"/>
      <c r="X105" s="81"/>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81"/>
      <c r="BK105" s="81"/>
      <c r="BL105" s="81"/>
      <c r="BM105" s="81"/>
      <c r="BN105" s="81"/>
      <c r="BO105" s="81"/>
      <c r="BP105" s="81"/>
      <c r="BQ105" s="81"/>
      <c r="BR105" s="81"/>
      <c r="BS105" s="81"/>
      <c r="BT105" s="81"/>
      <c r="BU105" s="81"/>
      <c r="BV105" s="81"/>
      <c r="BW105" s="81"/>
      <c r="BX105" s="81"/>
      <c r="BY105" s="81"/>
      <c r="BZ105" s="81"/>
      <c r="CA105" s="83"/>
      <c r="CB105" s="83"/>
      <c r="CC105" s="83"/>
      <c r="CD105" s="83"/>
      <c r="CE105" s="83"/>
      <c r="CF105" s="83"/>
      <c r="CG105" s="83"/>
      <c r="CH105" s="83"/>
      <c r="CI105" s="83"/>
      <c r="CJ105" s="83"/>
      <c r="CK105" s="83"/>
      <c r="CL105" s="83"/>
      <c r="CM105" s="83"/>
      <c r="CN105" s="83"/>
      <c r="CO105" s="83"/>
      <c r="CP105" s="83"/>
      <c r="CQ105" s="83"/>
      <c r="CR105" s="83"/>
      <c r="CS105" s="83"/>
      <c r="CT105" s="83"/>
      <c r="CU105" s="83"/>
      <c r="CV105" s="83"/>
      <c r="CW105" s="83"/>
      <c r="CX105" s="83"/>
      <c r="CY105" s="83"/>
      <c r="CZ105" s="83"/>
      <c r="DA105" s="179"/>
      <c r="DB105" s="179"/>
      <c r="DC105" s="179"/>
      <c r="DD105" s="179"/>
      <c r="DE105" s="179"/>
      <c r="DF105" s="179"/>
      <c r="DG105" s="179"/>
      <c r="DH105" s="179"/>
      <c r="DI105" s="179"/>
      <c r="DJ105" s="179"/>
      <c r="DK105" s="179"/>
      <c r="DL105" s="179"/>
      <c r="DM105" s="179"/>
      <c r="DN105" s="179"/>
      <c r="DO105" s="179"/>
      <c r="DP105" s="179"/>
      <c r="DQ105" s="179"/>
      <c r="DR105" s="179"/>
      <c r="DS105" s="179"/>
      <c r="DT105" s="179"/>
      <c r="DU105" s="179"/>
      <c r="DV105" s="179"/>
      <c r="DW105" s="179"/>
      <c r="DX105" s="179"/>
      <c r="DY105" s="179"/>
      <c r="DZ105" s="179"/>
    </row>
    <row r="106" spans="1:130" s="81" customFormat="1" ht="21.75" customHeight="1">
      <c r="A106" s="1882" t="s">
        <v>82</v>
      </c>
      <c r="B106" s="1882" t="s">
        <v>83</v>
      </c>
      <c r="C106" s="1882" t="s">
        <v>23</v>
      </c>
      <c r="D106" s="1884" t="s">
        <v>84</v>
      </c>
      <c r="E106" s="1884"/>
      <c r="F106" s="1884"/>
      <c r="G106" s="1884"/>
      <c r="H106" s="1884"/>
      <c r="I106" s="1884"/>
      <c r="J106" s="1884"/>
      <c r="K106" s="1884"/>
      <c r="L106" s="188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row>
    <row r="107" spans="1:130" s="81" customFormat="1" ht="27" customHeight="1">
      <c r="A107" s="1883"/>
      <c r="B107" s="1883"/>
      <c r="C107" s="1883"/>
      <c r="D107" s="1629" t="s">
        <v>85</v>
      </c>
      <c r="E107" s="1630" t="s">
        <v>29</v>
      </c>
      <c r="F107" s="1630" t="s">
        <v>30</v>
      </c>
      <c r="G107" s="1630" t="s">
        <v>31</v>
      </c>
      <c r="H107" s="1630" t="s">
        <v>32</v>
      </c>
      <c r="I107" s="1630" t="s">
        <v>33</v>
      </c>
      <c r="J107" s="1630" t="s">
        <v>34</v>
      </c>
      <c r="K107" s="1630" t="s">
        <v>35</v>
      </c>
      <c r="L107" s="1631" t="s">
        <v>36</v>
      </c>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24"/>
      <c r="AW107" s="224"/>
      <c r="AX107" s="224"/>
      <c r="AY107" s="224"/>
      <c r="AZ107" s="224"/>
      <c r="BA107" s="224"/>
      <c r="BB107" s="224"/>
      <c r="BC107" s="224"/>
      <c r="BD107" s="224"/>
      <c r="BE107" s="224"/>
      <c r="BF107" s="224"/>
      <c r="BG107" s="224"/>
    </row>
    <row r="108" spans="1:130" s="81" customFormat="1" ht="17.25" customHeight="1">
      <c r="A108" s="1885" t="s">
        <v>133</v>
      </c>
      <c r="B108" s="1649" t="s">
        <v>87</v>
      </c>
      <c r="C108" s="1632">
        <f>SUM(D108:L108)</f>
        <v>0</v>
      </c>
      <c r="D108" s="1633"/>
      <c r="E108" s="1634"/>
      <c r="F108" s="1634"/>
      <c r="G108" s="1634"/>
      <c r="H108" s="1634"/>
      <c r="I108" s="1634"/>
      <c r="J108" s="1634"/>
      <c r="K108" s="1634"/>
      <c r="L108" s="1635"/>
      <c r="M108" s="1214"/>
      <c r="O108" s="244"/>
      <c r="P108" s="24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c r="AZ108" s="224"/>
      <c r="BA108" s="224"/>
      <c r="BB108" s="224"/>
      <c r="BC108" s="224"/>
      <c r="BD108" s="224"/>
      <c r="BE108" s="224"/>
      <c r="BF108" s="224"/>
      <c r="BG108" s="224"/>
    </row>
    <row r="109" spans="1:130" s="81" customFormat="1" ht="18" customHeight="1">
      <c r="A109" s="1886"/>
      <c r="B109" s="1650" t="s">
        <v>88</v>
      </c>
      <c r="C109" s="1636">
        <f>SUM(D109:L109)</f>
        <v>0</v>
      </c>
      <c r="D109" s="1637"/>
      <c r="E109" s="1638"/>
      <c r="F109" s="1638"/>
      <c r="G109" s="1638"/>
      <c r="H109" s="1638"/>
      <c r="I109" s="1638"/>
      <c r="J109" s="1638"/>
      <c r="K109" s="1638"/>
      <c r="L109" s="1639"/>
      <c r="M109" s="1214"/>
      <c r="O109" s="244"/>
      <c r="P109" s="24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4"/>
      <c r="AZ109" s="224"/>
      <c r="BA109" s="224"/>
      <c r="BB109" s="224"/>
      <c r="BC109" s="224"/>
      <c r="BD109" s="224"/>
      <c r="BE109" s="224"/>
      <c r="BF109" s="224"/>
      <c r="BG109" s="224"/>
    </row>
    <row r="110" spans="1:130" s="81" customFormat="1" ht="16.5" customHeight="1">
      <c r="A110" s="1886"/>
      <c r="B110" s="1650" t="s">
        <v>89</v>
      </c>
      <c r="C110" s="1636">
        <f>SUM(D110:L110)</f>
        <v>0</v>
      </c>
      <c r="D110" s="1637"/>
      <c r="E110" s="1638"/>
      <c r="F110" s="1638"/>
      <c r="G110" s="1638"/>
      <c r="H110" s="1638"/>
      <c r="I110" s="1638"/>
      <c r="J110" s="1638"/>
      <c r="K110" s="1638"/>
      <c r="L110" s="1639"/>
      <c r="M110" s="1214"/>
      <c r="N110" s="244"/>
      <c r="O110" s="244"/>
      <c r="P110" s="244"/>
      <c r="W110" s="224"/>
      <c r="X110" s="224"/>
      <c r="Y110" s="224"/>
      <c r="Z110" s="224"/>
      <c r="AA110" s="224"/>
      <c r="AB110" s="224"/>
      <c r="AC110" s="224"/>
      <c r="AD110" s="224"/>
      <c r="AE110" s="224"/>
      <c r="AF110" s="224"/>
      <c r="AG110" s="224"/>
      <c r="AH110" s="224"/>
      <c r="AI110" s="224"/>
      <c r="AJ110" s="224"/>
      <c r="AK110" s="224"/>
      <c r="AL110" s="224"/>
      <c r="AM110" s="224"/>
      <c r="AN110" s="224"/>
      <c r="AO110" s="224"/>
      <c r="AP110" s="224"/>
      <c r="AQ110" s="224"/>
      <c r="AR110" s="224"/>
      <c r="AS110" s="224"/>
      <c r="AT110" s="224"/>
      <c r="AU110" s="224"/>
      <c r="AV110" s="224"/>
      <c r="AW110" s="224"/>
      <c r="AX110" s="224"/>
      <c r="AY110" s="224"/>
      <c r="AZ110" s="224"/>
      <c r="BA110" s="224"/>
      <c r="BB110" s="224"/>
      <c r="BC110" s="224"/>
      <c r="BD110" s="224"/>
      <c r="BE110" s="224"/>
      <c r="BF110" s="224"/>
      <c r="BG110" s="224"/>
    </row>
    <row r="111" spans="1:130" s="81" customFormat="1" ht="16.5" customHeight="1">
      <c r="A111" s="1886"/>
      <c r="B111" s="1651" t="s">
        <v>90</v>
      </c>
      <c r="C111" s="1640">
        <f>SUM(D111:L111)</f>
        <v>0</v>
      </c>
      <c r="D111" s="1641"/>
      <c r="E111" s="1642"/>
      <c r="F111" s="1642"/>
      <c r="G111" s="1642"/>
      <c r="H111" s="1642"/>
      <c r="I111" s="1642"/>
      <c r="J111" s="1642"/>
      <c r="K111" s="1642"/>
      <c r="L111" s="1643"/>
      <c r="M111" s="1214"/>
      <c r="N111" s="244"/>
      <c r="O111" s="244"/>
      <c r="P111" s="24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4"/>
      <c r="AZ111" s="224"/>
      <c r="BA111" s="224"/>
      <c r="BB111" s="224"/>
      <c r="BC111" s="224"/>
      <c r="BD111" s="224"/>
      <c r="BE111" s="224"/>
      <c r="BF111" s="224"/>
      <c r="BG111" s="224"/>
    </row>
    <row r="112" spans="1:130" s="81" customFormat="1" ht="16.5" customHeight="1">
      <c r="A112" s="1887"/>
      <c r="B112" s="1644" t="s">
        <v>23</v>
      </c>
      <c r="C112" s="1645">
        <f>SUM(D112:L112)</f>
        <v>0</v>
      </c>
      <c r="D112" s="1646">
        <f>SUM(D108:D111)</f>
        <v>0</v>
      </c>
      <c r="E112" s="1647">
        <f t="shared" ref="E112:L112" si="3">SUM(E108:E111)</f>
        <v>0</v>
      </c>
      <c r="F112" s="1647">
        <f t="shared" si="3"/>
        <v>0</v>
      </c>
      <c r="G112" s="1647">
        <f t="shared" si="3"/>
        <v>0</v>
      </c>
      <c r="H112" s="1647">
        <f t="shared" si="3"/>
        <v>0</v>
      </c>
      <c r="I112" s="1647">
        <f t="shared" si="3"/>
        <v>0</v>
      </c>
      <c r="J112" s="1647">
        <f t="shared" si="3"/>
        <v>0</v>
      </c>
      <c r="K112" s="1647">
        <f t="shared" si="3"/>
        <v>0</v>
      </c>
      <c r="L112" s="1648">
        <f t="shared" si="3"/>
        <v>0</v>
      </c>
      <c r="N112" s="244"/>
      <c r="O112" s="244"/>
      <c r="P112" s="244"/>
      <c r="W112" s="224"/>
      <c r="X112" s="224"/>
      <c r="Y112" s="224"/>
      <c r="Z112" s="224"/>
      <c r="AA112" s="224"/>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4"/>
      <c r="AZ112" s="224"/>
      <c r="BA112" s="224"/>
      <c r="BB112" s="224"/>
      <c r="BC112" s="224"/>
      <c r="BD112" s="224"/>
      <c r="BE112" s="224"/>
      <c r="BF112" s="224"/>
      <c r="BG112" s="224"/>
    </row>
    <row r="113" spans="1:69" s="256" customFormat="1" ht="34.5" customHeight="1">
      <c r="A113" s="249" t="s">
        <v>134</v>
      </c>
      <c r="B113" s="250"/>
      <c r="C113" s="250"/>
      <c r="D113" s="250"/>
      <c r="E113" s="250"/>
      <c r="F113" s="250"/>
      <c r="G113" s="250"/>
      <c r="H113" s="250"/>
      <c r="I113" s="251"/>
      <c r="J113" s="251"/>
      <c r="K113" s="251"/>
      <c r="L113" s="251"/>
      <c r="M113" s="252"/>
      <c r="N113" s="251"/>
      <c r="O113" s="251"/>
      <c r="P113" s="252"/>
      <c r="Q113" s="251"/>
      <c r="R113" s="251"/>
      <c r="S113" s="251"/>
      <c r="T113" s="251"/>
      <c r="U113" s="251"/>
      <c r="V113" s="251"/>
      <c r="W113" s="253"/>
      <c r="X113" s="253"/>
      <c r="Y113" s="253"/>
      <c r="Z113" s="253"/>
      <c r="AA113" s="254"/>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3"/>
      <c r="BB113" s="253"/>
      <c r="BC113" s="253"/>
      <c r="BD113" s="253"/>
      <c r="BE113" s="253"/>
      <c r="BF113" s="253"/>
      <c r="BG113" s="253"/>
      <c r="BH113" s="253"/>
      <c r="BI113" s="253"/>
      <c r="BJ113" s="253"/>
      <c r="BK113" s="253"/>
      <c r="BL113" s="253"/>
      <c r="BM113" s="253"/>
      <c r="BN113" s="253"/>
      <c r="BO113" s="253"/>
      <c r="BP113" s="255"/>
      <c r="BQ113" s="255"/>
    </row>
    <row r="114" spans="1:69" s="81" customFormat="1" ht="24" customHeight="1">
      <c r="A114" s="1868" t="s">
        <v>135</v>
      </c>
      <c r="B114" s="1869"/>
      <c r="C114" s="1869"/>
      <c r="D114" s="1869"/>
      <c r="E114" s="1869"/>
      <c r="F114" s="1869"/>
      <c r="G114" s="1869"/>
      <c r="H114" s="1869"/>
      <c r="N114" s="244"/>
      <c r="O114" s="244"/>
      <c r="P114" s="24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4"/>
      <c r="AZ114" s="224"/>
      <c r="BA114" s="224"/>
      <c r="BB114" s="224"/>
      <c r="BC114" s="224"/>
      <c r="BD114" s="224"/>
      <c r="BE114" s="224"/>
      <c r="BF114" s="224"/>
      <c r="BG114" s="224"/>
    </row>
    <row r="115" spans="1:69">
      <c r="A115" s="146" t="s">
        <v>136</v>
      </c>
      <c r="B115" s="146" t="s">
        <v>23</v>
      </c>
      <c r="C115" s="217"/>
      <c r="D115" s="218"/>
      <c r="E115" s="8"/>
      <c r="F115" s="8"/>
      <c r="G115" s="8"/>
      <c r="H115" s="219"/>
      <c r="M115" s="7"/>
      <c r="P115" s="7"/>
      <c r="AK115" s="81"/>
      <c r="AN115" s="81"/>
      <c r="AY115" s="81"/>
    </row>
    <row r="116" spans="1:69">
      <c r="A116" s="1505" t="s">
        <v>137</v>
      </c>
      <c r="B116" s="126"/>
      <c r="C116" s="150"/>
      <c r="D116" s="220"/>
      <c r="E116" s="8"/>
      <c r="F116" s="8"/>
      <c r="G116" s="8"/>
      <c r="M116" s="7"/>
      <c r="P116" s="7"/>
      <c r="AB116" s="81"/>
      <c r="AC116" s="81"/>
      <c r="AK116" s="81"/>
      <c r="AN116" s="81"/>
      <c r="AP116" s="81"/>
      <c r="AY116" s="81"/>
    </row>
    <row r="117" spans="1:69">
      <c r="A117" s="1506" t="s">
        <v>138</v>
      </c>
      <c r="B117" s="129"/>
      <c r="C117" s="150"/>
      <c r="E117" s="221"/>
      <c r="F117" s="8"/>
      <c r="G117" s="8"/>
      <c r="M117" s="7"/>
      <c r="P117" s="7"/>
      <c r="AB117" s="81"/>
      <c r="AC117" s="81"/>
      <c r="AK117" s="81"/>
      <c r="AN117" s="81"/>
      <c r="AP117" s="81"/>
      <c r="AY117" s="81"/>
    </row>
    <row r="118" spans="1:69" ht="22.5">
      <c r="A118" s="1507" t="s">
        <v>139</v>
      </c>
      <c r="B118" s="129"/>
      <c r="C118" s="150"/>
      <c r="D118" s="220"/>
      <c r="E118" s="8"/>
      <c r="F118" s="8"/>
      <c r="G118" s="8"/>
      <c r="M118" s="7"/>
      <c r="P118" s="7"/>
      <c r="AB118" s="81"/>
      <c r="AC118" s="81"/>
      <c r="AK118" s="81"/>
      <c r="AN118" s="81"/>
      <c r="AP118" s="81"/>
      <c r="AY118" s="81"/>
    </row>
    <row r="119" spans="1:69">
      <c r="A119" s="1506" t="s">
        <v>140</v>
      </c>
      <c r="B119" s="129"/>
      <c r="C119" s="150"/>
      <c r="D119" s="220"/>
      <c r="E119" s="8"/>
      <c r="F119" s="8"/>
      <c r="G119" s="8"/>
      <c r="M119" s="7"/>
      <c r="P119" s="7"/>
      <c r="AB119" s="81"/>
      <c r="AC119" s="81"/>
      <c r="AK119" s="81"/>
      <c r="AN119" s="81"/>
      <c r="AP119" s="81"/>
      <c r="AY119" s="81"/>
    </row>
    <row r="120" spans="1:69">
      <c r="A120" s="1506" t="s">
        <v>141</v>
      </c>
      <c r="B120" s="129"/>
      <c r="C120" s="92"/>
      <c r="D120" s="8"/>
      <c r="E120" s="8"/>
      <c r="F120" s="7"/>
      <c r="G120" s="7"/>
      <c r="H120" s="7"/>
      <c r="I120" s="7"/>
      <c r="J120" s="7"/>
      <c r="K120" s="7"/>
      <c r="L120" s="7"/>
      <c r="M120" s="7"/>
      <c r="N120" s="7"/>
      <c r="O120" s="8"/>
      <c r="P120" s="7"/>
      <c r="Q120" s="8"/>
      <c r="R120" s="8"/>
      <c r="S120" s="8"/>
      <c r="T120" s="8"/>
      <c r="U120" s="8"/>
      <c r="V120" s="8"/>
      <c r="W120" s="244"/>
      <c r="X120" s="244"/>
      <c r="Y120" s="244"/>
      <c r="Z120" s="244"/>
      <c r="AA120" s="245"/>
      <c r="AB120" s="81"/>
      <c r="AC120" s="81"/>
      <c r="AD120" s="81"/>
      <c r="AE120" s="81"/>
      <c r="AF120" s="81"/>
      <c r="AG120" s="81"/>
      <c r="AH120" s="81"/>
      <c r="AI120" s="81"/>
      <c r="AJ120" s="81"/>
      <c r="AK120" s="81"/>
      <c r="AL120" s="81"/>
      <c r="AM120" s="81"/>
      <c r="AN120" s="81"/>
      <c r="AO120" s="81"/>
      <c r="AP120" s="81"/>
      <c r="AQ120" s="244"/>
      <c r="AR120" s="244"/>
      <c r="AS120" s="244"/>
      <c r="AT120" s="244"/>
      <c r="AU120" s="244"/>
      <c r="AV120" s="244"/>
      <c r="AW120" s="244"/>
      <c r="AX120" s="244"/>
      <c r="AY120" s="244"/>
      <c r="AZ120" s="244"/>
      <c r="BA120" s="244"/>
      <c r="BB120" s="246"/>
      <c r="BC120" s="244"/>
      <c r="BD120" s="246"/>
      <c r="BE120" s="246"/>
      <c r="BF120" s="246"/>
      <c r="BG120" s="246"/>
      <c r="BH120" s="246"/>
      <c r="BI120" s="246"/>
      <c r="BJ120" s="246"/>
      <c r="BK120" s="246"/>
      <c r="BL120" s="246"/>
      <c r="BM120" s="246"/>
      <c r="BN120" s="246"/>
      <c r="BO120" s="246"/>
    </row>
    <row r="121" spans="1:69">
      <c r="A121" s="1506" t="s">
        <v>142</v>
      </c>
      <c r="B121" s="129"/>
      <c r="C121" s="222"/>
      <c r="D121" s="220"/>
      <c r="E121" s="8"/>
      <c r="F121" s="8"/>
      <c r="G121" s="8"/>
      <c r="H121" s="7"/>
      <c r="I121" s="7"/>
      <c r="J121" s="7"/>
      <c r="K121" s="7"/>
      <c r="L121" s="7"/>
      <c r="M121" s="7"/>
      <c r="N121" s="7"/>
      <c r="O121" s="8"/>
      <c r="P121" s="7"/>
      <c r="Q121" s="8"/>
      <c r="R121" s="8"/>
      <c r="S121" s="8"/>
      <c r="T121" s="8"/>
      <c r="U121" s="8"/>
      <c r="V121" s="8"/>
      <c r="W121" s="244"/>
      <c r="X121" s="244"/>
      <c r="Y121" s="244"/>
      <c r="Z121" s="244"/>
      <c r="AA121" s="245"/>
      <c r="AB121" s="81"/>
      <c r="AC121" s="81"/>
      <c r="AD121" s="81"/>
      <c r="AE121" s="81"/>
      <c r="AF121" s="81"/>
      <c r="AG121" s="81"/>
      <c r="AH121" s="81"/>
      <c r="AI121" s="81"/>
      <c r="AJ121" s="81"/>
      <c r="AK121" s="81"/>
      <c r="AL121" s="81"/>
      <c r="AM121" s="81"/>
      <c r="AN121" s="81"/>
      <c r="AO121" s="81"/>
      <c r="AP121" s="81"/>
      <c r="AQ121" s="244"/>
      <c r="AR121" s="244"/>
      <c r="AS121" s="244"/>
      <c r="AT121" s="244"/>
      <c r="AU121" s="244"/>
      <c r="AV121" s="244"/>
      <c r="AW121" s="244"/>
      <c r="AX121" s="244"/>
      <c r="AY121" s="244"/>
      <c r="AZ121" s="244"/>
      <c r="BA121" s="244"/>
      <c r="BB121" s="246"/>
      <c r="BC121" s="244"/>
      <c r="BD121" s="246"/>
      <c r="BE121" s="246"/>
      <c r="BF121" s="246"/>
      <c r="BG121" s="246"/>
      <c r="BH121" s="246"/>
      <c r="BI121" s="246"/>
      <c r="BJ121" s="246"/>
      <c r="BK121" s="246"/>
      <c r="BL121" s="246"/>
      <c r="BM121" s="246"/>
      <c r="BN121" s="246"/>
      <c r="BO121" s="246"/>
    </row>
    <row r="122" spans="1:69">
      <c r="A122" s="1506" t="s">
        <v>143</v>
      </c>
      <c r="B122" s="129"/>
      <c r="C122" s="222"/>
      <c r="D122" s="220"/>
      <c r="E122" s="8"/>
      <c r="F122" s="8"/>
      <c r="G122" s="8"/>
      <c r="H122" s="7"/>
      <c r="I122" s="7"/>
      <c r="J122" s="7"/>
      <c r="K122" s="7"/>
      <c r="L122" s="7"/>
      <c r="M122" s="7"/>
      <c r="N122" s="7"/>
      <c r="O122" s="8"/>
      <c r="P122" s="7"/>
      <c r="Q122" s="8"/>
      <c r="R122" s="8"/>
      <c r="S122" s="8"/>
      <c r="T122" s="8"/>
      <c r="U122" s="8"/>
      <c r="V122" s="8"/>
      <c r="W122" s="244"/>
      <c r="X122" s="244"/>
      <c r="Y122" s="244"/>
      <c r="Z122" s="244"/>
      <c r="AA122" s="245"/>
      <c r="AB122" s="81"/>
      <c r="AC122" s="81"/>
      <c r="AD122" s="81"/>
      <c r="AE122" s="81"/>
      <c r="AF122" s="81"/>
      <c r="AG122" s="81"/>
      <c r="AH122" s="81"/>
      <c r="AI122" s="81"/>
      <c r="AJ122" s="81"/>
      <c r="AK122" s="81"/>
      <c r="AL122" s="81"/>
      <c r="AM122" s="81"/>
      <c r="AN122" s="81"/>
      <c r="AO122" s="81"/>
      <c r="AP122" s="81"/>
      <c r="AQ122" s="244"/>
      <c r="AR122" s="244"/>
      <c r="AS122" s="244"/>
      <c r="AT122" s="244"/>
      <c r="AU122" s="244"/>
      <c r="AV122" s="244"/>
      <c r="AW122" s="244"/>
      <c r="AX122" s="244"/>
      <c r="AY122" s="244"/>
      <c r="AZ122" s="244"/>
      <c r="BA122" s="244"/>
      <c r="BB122" s="246"/>
      <c r="BC122" s="244"/>
      <c r="BD122" s="246"/>
      <c r="BE122" s="246"/>
      <c r="BF122" s="246"/>
      <c r="BG122" s="246"/>
      <c r="BH122" s="246"/>
      <c r="BI122" s="246"/>
      <c r="BJ122" s="246"/>
      <c r="BK122" s="246"/>
      <c r="BL122" s="246"/>
      <c r="BM122" s="246"/>
      <c r="BN122" s="246"/>
      <c r="BO122" s="246"/>
    </row>
    <row r="123" spans="1:69">
      <c r="A123" s="1506" t="s">
        <v>144</v>
      </c>
      <c r="B123" s="129"/>
      <c r="C123" s="222"/>
      <c r="D123" s="220"/>
      <c r="E123" s="8"/>
      <c r="F123" s="8"/>
      <c r="G123" s="8"/>
      <c r="H123" s="7"/>
      <c r="I123" s="7"/>
      <c r="J123" s="7"/>
      <c r="K123" s="7"/>
      <c r="L123" s="7"/>
      <c r="M123" s="7"/>
      <c r="N123" s="7"/>
      <c r="O123" s="8"/>
      <c r="P123" s="7"/>
      <c r="Q123" s="8"/>
      <c r="R123" s="8"/>
      <c r="S123" s="8"/>
      <c r="T123" s="8"/>
      <c r="U123" s="8"/>
      <c r="V123" s="8"/>
      <c r="W123" s="244"/>
      <c r="X123" s="244"/>
      <c r="Y123" s="244"/>
      <c r="Z123" s="244"/>
      <c r="AA123" s="245"/>
      <c r="AB123" s="81"/>
      <c r="AC123" s="81"/>
      <c r="AD123" s="81"/>
      <c r="AE123" s="81"/>
      <c r="AF123" s="81"/>
      <c r="AG123" s="81"/>
      <c r="AH123" s="81"/>
      <c r="AI123" s="81"/>
      <c r="AJ123" s="81"/>
      <c r="AK123" s="81"/>
      <c r="AL123" s="81"/>
      <c r="AM123" s="81"/>
      <c r="AN123" s="81"/>
      <c r="AO123" s="81"/>
      <c r="AP123" s="81"/>
      <c r="AQ123" s="244"/>
      <c r="AR123" s="244"/>
      <c r="AS123" s="244"/>
      <c r="AT123" s="244"/>
      <c r="AU123" s="244"/>
      <c r="AV123" s="244"/>
      <c r="AW123" s="244"/>
      <c r="AX123" s="244"/>
      <c r="AY123" s="244"/>
      <c r="AZ123" s="244"/>
      <c r="BA123" s="244"/>
      <c r="BB123" s="246"/>
      <c r="BC123" s="244"/>
      <c r="BD123" s="246"/>
      <c r="BE123" s="246"/>
      <c r="BF123" s="246"/>
      <c r="BG123" s="246"/>
      <c r="BH123" s="246"/>
      <c r="BI123" s="246"/>
      <c r="BJ123" s="246"/>
      <c r="BK123" s="246"/>
      <c r="BL123" s="246"/>
      <c r="BM123" s="246"/>
      <c r="BN123" s="246"/>
      <c r="BO123" s="246"/>
    </row>
    <row r="124" spans="1:69">
      <c r="A124" s="1506" t="s">
        <v>145</v>
      </c>
      <c r="B124" s="129"/>
      <c r="C124" s="222"/>
      <c r="D124" s="220"/>
      <c r="E124" s="8"/>
      <c r="F124" s="8"/>
      <c r="G124" s="8"/>
      <c r="H124" s="7"/>
      <c r="I124" s="7"/>
      <c r="J124" s="7"/>
      <c r="K124" s="7"/>
      <c r="L124" s="7"/>
      <c r="M124" s="7"/>
      <c r="N124" s="7"/>
      <c r="O124" s="8"/>
      <c r="P124" s="7"/>
      <c r="Q124" s="8"/>
      <c r="R124" s="8"/>
      <c r="S124" s="8"/>
      <c r="T124" s="8"/>
      <c r="U124" s="8"/>
      <c r="V124" s="8"/>
      <c r="W124" s="244"/>
      <c r="X124" s="244"/>
      <c r="Y124" s="244"/>
      <c r="Z124" s="244"/>
      <c r="AA124" s="245"/>
      <c r="AB124" s="81"/>
      <c r="AC124" s="81"/>
      <c r="AD124" s="81"/>
      <c r="AE124" s="81"/>
      <c r="AF124" s="81"/>
      <c r="AG124" s="81"/>
      <c r="AH124" s="81"/>
      <c r="AI124" s="81"/>
      <c r="AJ124" s="81"/>
      <c r="AK124" s="81"/>
      <c r="AL124" s="81"/>
      <c r="AM124" s="81"/>
      <c r="AN124" s="81"/>
      <c r="AO124" s="81"/>
      <c r="AP124" s="81"/>
      <c r="AQ124" s="244"/>
      <c r="AR124" s="244"/>
      <c r="AS124" s="244"/>
      <c r="AT124" s="244"/>
      <c r="AU124" s="244"/>
      <c r="AV124" s="244"/>
      <c r="AW124" s="244"/>
      <c r="AX124" s="244"/>
      <c r="AY124" s="244"/>
      <c r="AZ124" s="244"/>
      <c r="BA124" s="244"/>
      <c r="BB124" s="246"/>
      <c r="BC124" s="244"/>
      <c r="BD124" s="246"/>
      <c r="BE124" s="246"/>
      <c r="BF124" s="246"/>
      <c r="BG124" s="246"/>
      <c r="BH124" s="246"/>
      <c r="BI124" s="246"/>
      <c r="BJ124" s="246"/>
      <c r="BK124" s="246"/>
      <c r="BL124" s="246"/>
      <c r="BM124" s="246"/>
      <c r="BN124" s="246"/>
      <c r="BO124" s="246"/>
    </row>
    <row r="125" spans="1:69">
      <c r="A125" s="1506" t="s">
        <v>146</v>
      </c>
      <c r="B125" s="129"/>
      <c r="C125" s="222"/>
      <c r="D125" s="220"/>
      <c r="E125" s="8"/>
      <c r="F125" s="8"/>
      <c r="G125" s="8"/>
      <c r="H125" s="7"/>
      <c r="I125" s="7"/>
      <c r="J125" s="7"/>
      <c r="K125" s="7"/>
      <c r="L125" s="7"/>
      <c r="M125" s="7"/>
      <c r="N125" s="7"/>
      <c r="O125" s="8"/>
      <c r="P125" s="7"/>
      <c r="Q125" s="8"/>
      <c r="R125" s="8"/>
      <c r="S125" s="8"/>
      <c r="T125" s="8"/>
      <c r="U125" s="8"/>
      <c r="V125" s="8"/>
      <c r="W125" s="244"/>
      <c r="X125" s="244"/>
      <c r="Y125" s="244"/>
      <c r="Z125" s="244"/>
      <c r="AA125" s="245"/>
      <c r="AB125" s="81"/>
      <c r="AC125" s="81"/>
      <c r="AD125" s="81"/>
      <c r="AE125" s="81"/>
      <c r="AF125" s="81"/>
      <c r="AG125" s="81"/>
      <c r="AH125" s="81"/>
      <c r="AI125" s="81"/>
      <c r="AJ125" s="81"/>
      <c r="AK125" s="81"/>
      <c r="AL125" s="81"/>
      <c r="AM125" s="81"/>
      <c r="AN125" s="81"/>
      <c r="AO125" s="81"/>
      <c r="AP125" s="81"/>
      <c r="AQ125" s="244"/>
      <c r="AR125" s="244"/>
      <c r="AS125" s="244"/>
      <c r="AT125" s="244"/>
      <c r="AU125" s="244"/>
      <c r="AV125" s="244"/>
      <c r="AW125" s="244"/>
      <c r="AX125" s="244"/>
      <c r="AY125" s="244"/>
      <c r="AZ125" s="244"/>
      <c r="BA125" s="244"/>
      <c r="BB125" s="246"/>
      <c r="BC125" s="244"/>
      <c r="BD125" s="246"/>
      <c r="BE125" s="246"/>
      <c r="BF125" s="246"/>
      <c r="BG125" s="246"/>
      <c r="BH125" s="246"/>
      <c r="BI125" s="246"/>
      <c r="BJ125" s="246"/>
      <c r="BK125" s="246"/>
      <c r="BL125" s="246"/>
      <c r="BM125" s="246"/>
      <c r="BN125" s="246"/>
      <c r="BO125" s="246"/>
    </row>
    <row r="126" spans="1:69">
      <c r="A126" s="1506" t="s">
        <v>147</v>
      </c>
      <c r="B126" s="129"/>
      <c r="C126" s="222"/>
      <c r="D126" s="220"/>
      <c r="E126" s="8"/>
      <c r="F126" s="8"/>
      <c r="G126" s="8"/>
      <c r="H126" s="7"/>
      <c r="I126" s="7"/>
      <c r="J126" s="7"/>
      <c r="K126" s="7"/>
      <c r="L126" s="7"/>
      <c r="M126" s="7"/>
      <c r="N126" s="7"/>
      <c r="O126" s="8"/>
      <c r="P126" s="7"/>
      <c r="Q126" s="8"/>
      <c r="R126" s="8"/>
      <c r="S126" s="8"/>
      <c r="T126" s="8"/>
      <c r="U126" s="8"/>
      <c r="V126" s="8"/>
      <c r="W126" s="244"/>
      <c r="X126" s="244"/>
      <c r="Y126" s="244"/>
      <c r="Z126" s="244"/>
      <c r="AA126" s="245"/>
      <c r="AB126" s="81"/>
      <c r="AC126" s="81"/>
      <c r="AD126" s="81"/>
      <c r="AE126" s="81"/>
      <c r="AF126" s="81"/>
      <c r="AG126" s="81"/>
      <c r="AH126" s="81"/>
      <c r="AI126" s="81"/>
      <c r="AJ126" s="81"/>
      <c r="AK126" s="81"/>
      <c r="AL126" s="81"/>
      <c r="AM126" s="81"/>
      <c r="AN126" s="81"/>
      <c r="AO126" s="81"/>
      <c r="AP126" s="81"/>
      <c r="AQ126" s="244"/>
      <c r="AR126" s="244"/>
      <c r="AS126" s="244"/>
      <c r="AT126" s="244"/>
      <c r="AU126" s="244"/>
      <c r="AV126" s="244"/>
      <c r="AW126" s="244"/>
      <c r="AX126" s="244"/>
      <c r="AY126" s="244"/>
      <c r="AZ126" s="244"/>
      <c r="BA126" s="244"/>
      <c r="BB126" s="246"/>
      <c r="BC126" s="244"/>
      <c r="BD126" s="246"/>
      <c r="BE126" s="246"/>
      <c r="BF126" s="246"/>
      <c r="BG126" s="246"/>
      <c r="BH126" s="246"/>
      <c r="BI126" s="246"/>
      <c r="BJ126" s="246"/>
      <c r="BK126" s="246"/>
      <c r="BL126" s="246"/>
      <c r="BM126" s="246"/>
      <c r="BN126" s="246"/>
      <c r="BO126" s="246"/>
    </row>
    <row r="127" spans="1:69">
      <c r="A127" s="1506" t="s">
        <v>148</v>
      </c>
      <c r="B127" s="129"/>
      <c r="C127" s="222"/>
      <c r="D127" s="220"/>
      <c r="E127" s="8"/>
      <c r="F127" s="8"/>
      <c r="G127" s="8"/>
      <c r="H127" s="7"/>
      <c r="I127" s="7"/>
      <c r="J127" s="7"/>
      <c r="K127" s="7"/>
      <c r="L127" s="7"/>
      <c r="M127" s="7"/>
      <c r="N127" s="7"/>
      <c r="O127" s="8"/>
      <c r="P127" s="7"/>
      <c r="Q127" s="8"/>
      <c r="R127" s="8"/>
      <c r="S127" s="8"/>
      <c r="T127" s="8"/>
      <c r="U127" s="8"/>
      <c r="V127" s="8"/>
      <c r="W127" s="244"/>
      <c r="X127" s="244"/>
      <c r="Y127" s="244"/>
      <c r="Z127" s="244"/>
      <c r="AA127" s="245"/>
      <c r="AB127" s="81"/>
      <c r="AC127" s="81"/>
      <c r="AD127" s="81"/>
      <c r="AE127" s="81"/>
      <c r="AF127" s="81"/>
      <c r="AG127" s="81"/>
      <c r="AH127" s="81"/>
      <c r="AI127" s="81"/>
      <c r="AJ127" s="81"/>
      <c r="AK127" s="81"/>
      <c r="AL127" s="81"/>
      <c r="AM127" s="81"/>
      <c r="AN127" s="81"/>
      <c r="AO127" s="81"/>
      <c r="AP127" s="81"/>
      <c r="AQ127" s="244"/>
      <c r="AR127" s="244"/>
      <c r="AS127" s="244"/>
      <c r="AT127" s="244"/>
      <c r="AU127" s="244"/>
      <c r="AV127" s="244"/>
      <c r="AW127" s="244"/>
      <c r="AX127" s="244"/>
      <c r="AY127" s="244"/>
      <c r="AZ127" s="244"/>
      <c r="BA127" s="244"/>
      <c r="BB127" s="246"/>
      <c r="BC127" s="244"/>
      <c r="BD127" s="246"/>
      <c r="BE127" s="246"/>
      <c r="BF127" s="246"/>
      <c r="BG127" s="246"/>
      <c r="BH127" s="246"/>
      <c r="BI127" s="246"/>
      <c r="BJ127" s="246"/>
      <c r="BK127" s="246"/>
      <c r="BL127" s="246"/>
      <c r="BM127" s="246"/>
      <c r="BN127" s="246"/>
      <c r="BO127" s="246"/>
    </row>
    <row r="128" spans="1:69">
      <c r="A128" s="1506" t="s">
        <v>149</v>
      </c>
      <c r="B128" s="129"/>
      <c r="C128" s="150"/>
      <c r="D128" s="220"/>
      <c r="E128" s="8"/>
      <c r="F128" s="8"/>
      <c r="G128" s="8"/>
      <c r="M128" s="7"/>
      <c r="P128" s="8"/>
      <c r="AB128" s="81"/>
      <c r="AC128" s="81"/>
      <c r="AK128" s="81"/>
      <c r="AN128" s="81"/>
      <c r="AP128" s="81"/>
      <c r="AY128" s="81"/>
    </row>
    <row r="129" spans="1:51">
      <c r="A129" s="1506" t="s">
        <v>150</v>
      </c>
      <c r="B129" s="129"/>
      <c r="C129" s="150"/>
      <c r="D129" s="220"/>
      <c r="E129" s="8"/>
      <c r="F129" s="8"/>
      <c r="G129" s="8"/>
      <c r="M129" s="7"/>
      <c r="P129" s="8"/>
      <c r="AK129" s="81"/>
      <c r="AN129" s="81"/>
      <c r="AY129" s="81"/>
    </row>
    <row r="130" spans="1:51">
      <c r="A130" s="1506" t="s">
        <v>151</v>
      </c>
      <c r="B130" s="129"/>
      <c r="C130" s="150"/>
      <c r="D130" s="220"/>
      <c r="E130" s="8"/>
      <c r="F130" s="8"/>
      <c r="G130" s="8"/>
      <c r="M130" s="7"/>
      <c r="P130" s="8"/>
      <c r="AK130" s="81"/>
      <c r="AN130" s="81"/>
      <c r="AY130" s="81"/>
    </row>
    <row r="131" spans="1:51">
      <c r="A131" s="1506" t="s">
        <v>152</v>
      </c>
      <c r="B131" s="129"/>
      <c r="C131" s="150"/>
      <c r="D131" s="220"/>
      <c r="E131" s="8"/>
      <c r="F131" s="8"/>
      <c r="G131" s="8"/>
      <c r="M131" s="7"/>
      <c r="P131" s="8"/>
      <c r="AK131" s="81"/>
      <c r="AN131" s="81"/>
      <c r="AY131" s="81"/>
    </row>
    <row r="132" spans="1:51">
      <c r="A132" s="1506" t="s">
        <v>153</v>
      </c>
      <c r="B132" s="129"/>
      <c r="C132" s="150"/>
      <c r="D132" s="220"/>
      <c r="E132" s="8"/>
      <c r="F132" s="8"/>
      <c r="G132" s="8"/>
      <c r="M132" s="7"/>
      <c r="P132" s="8"/>
      <c r="AK132" s="81"/>
      <c r="AN132" s="81"/>
      <c r="AY132" s="81"/>
    </row>
    <row r="133" spans="1:51">
      <c r="A133" s="223" t="s">
        <v>154</v>
      </c>
      <c r="B133" s="134"/>
      <c r="C133" s="150"/>
      <c r="D133" s="220"/>
      <c r="E133" s="8"/>
      <c r="F133" s="8"/>
      <c r="G133" s="8"/>
      <c r="H133" s="8"/>
      <c r="M133" s="7"/>
      <c r="P133" s="8"/>
      <c r="AK133" s="81"/>
      <c r="AN133" s="81"/>
      <c r="AY133" s="81"/>
    </row>
    <row r="134" spans="1:51">
      <c r="A134" s="223" t="s">
        <v>23</v>
      </c>
      <c r="B134" s="14">
        <v>0</v>
      </c>
      <c r="C134" s="150"/>
      <c r="M134" s="7"/>
      <c r="P134" s="8"/>
      <c r="AB134" s="81"/>
      <c r="AC134" s="81"/>
      <c r="AD134" s="81"/>
      <c r="AE134" s="81"/>
      <c r="AF134" s="81"/>
      <c r="AG134" s="81"/>
      <c r="AH134" s="81"/>
      <c r="AI134" s="81"/>
      <c r="AJ134" s="81"/>
      <c r="AL134" s="81"/>
      <c r="AM134" s="81"/>
      <c r="AP134" s="81"/>
      <c r="AQ134" s="81"/>
      <c r="AY134" s="81"/>
    </row>
  </sheetData>
  <mergeCells count="65">
    <mergeCell ref="A75:E75"/>
    <mergeCell ref="A82:B82"/>
    <mergeCell ref="A84:B85"/>
    <mergeCell ref="C84:C85"/>
    <mergeCell ref="D84:H84"/>
    <mergeCell ref="A114:H114"/>
    <mergeCell ref="A92:B92"/>
    <mergeCell ref="J84:J85"/>
    <mergeCell ref="A86:B86"/>
    <mergeCell ref="A88:B88"/>
    <mergeCell ref="A89:B89"/>
    <mergeCell ref="A90:B90"/>
    <mergeCell ref="I84:I85"/>
    <mergeCell ref="A91:B91"/>
    <mergeCell ref="A106:A107"/>
    <mergeCell ref="B106:B107"/>
    <mergeCell ref="C106:C107"/>
    <mergeCell ref="D106:L106"/>
    <mergeCell ref="A108:A112"/>
    <mergeCell ref="AC56:AC57"/>
    <mergeCell ref="AD56:AL56"/>
    <mergeCell ref="AQ56:AQ57"/>
    <mergeCell ref="AR56:AZ56"/>
    <mergeCell ref="A58:A62"/>
    <mergeCell ref="A63:A67"/>
    <mergeCell ref="A48:A49"/>
    <mergeCell ref="B48:B49"/>
    <mergeCell ref="C48:C49"/>
    <mergeCell ref="A55:L55"/>
    <mergeCell ref="A56:A57"/>
    <mergeCell ref="B56:B57"/>
    <mergeCell ref="C56:C57"/>
    <mergeCell ref="D56:L56"/>
    <mergeCell ref="A33:B33"/>
    <mergeCell ref="A34:F34"/>
    <mergeCell ref="A35:A36"/>
    <mergeCell ref="B35:B36"/>
    <mergeCell ref="C35:C36"/>
    <mergeCell ref="D35:D36"/>
    <mergeCell ref="E35:E36"/>
    <mergeCell ref="F35:F36"/>
    <mergeCell ref="A31:A32"/>
    <mergeCell ref="A11:B11"/>
    <mergeCell ref="A13:A18"/>
    <mergeCell ref="A19:A20"/>
    <mergeCell ref="A21:A22"/>
    <mergeCell ref="A23:B23"/>
    <mergeCell ref="A24:B24"/>
    <mergeCell ref="A25:B25"/>
    <mergeCell ref="A26:B26"/>
    <mergeCell ref="A27:B27"/>
    <mergeCell ref="A28:B28"/>
    <mergeCell ref="A29:A30"/>
    <mergeCell ref="AN9:AV9"/>
    <mergeCell ref="A6:J6"/>
    <mergeCell ref="A7:G7"/>
    <mergeCell ref="A9:B10"/>
    <mergeCell ref="C9:C10"/>
    <mergeCell ref="Y9:Y10"/>
    <mergeCell ref="Z9:AH9"/>
    <mergeCell ref="AM9:AM10"/>
    <mergeCell ref="R9:R10"/>
    <mergeCell ref="S9:S10"/>
    <mergeCell ref="Q9:Q10"/>
    <mergeCell ref="D9:P9"/>
  </mergeCells>
  <dataValidations count="2">
    <dataValidation allowBlank="1" showInputMessage="1" showErrorMessage="1" errorTitle="Error de ingreso" error="Debe ingresar sólo números enteros positivos." sqref="M10:P33 A34:F34 A114:XFD114 B106:B107 D107:F107 M105:XFD112" xr:uid="{00000000-0002-0000-0000-000000000000}"/>
    <dataValidation type="whole" allowBlank="1" showInputMessage="1" showErrorMessage="1" errorTitle="Error de ingreso" error="Debe ingresar sólo números enteros positivos." sqref="C86:J92 C33:L33 Q33:S33 S11:S32" xr:uid="{00000000-0002-0000-0000-000001000000}">
      <formula1>0</formula1>
      <formula2>1000000000</formula2>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FJ145"/>
  <sheetViews>
    <sheetView workbookViewId="0">
      <selection activeCell="C132" sqref="C132"/>
    </sheetView>
  </sheetViews>
  <sheetFormatPr defaultColWidth="11.42578125" defaultRowHeight="15"/>
  <cols>
    <col min="1" max="1" width="20" customWidth="1"/>
    <col min="2" max="2" width="42.85546875" customWidth="1"/>
  </cols>
  <sheetData>
    <row r="1" spans="1:146">
      <c r="A1" s="1" t="s">
        <v>14</v>
      </c>
      <c r="B1" s="1"/>
      <c r="C1" s="1"/>
      <c r="D1" s="1"/>
      <c r="E1" s="1"/>
      <c r="F1" s="1"/>
      <c r="G1" s="1"/>
      <c r="H1" s="1"/>
      <c r="I1" s="1"/>
      <c r="J1" s="1"/>
      <c r="K1" s="1"/>
      <c r="L1" s="1"/>
      <c r="M1" s="1"/>
      <c r="N1" s="1"/>
      <c r="O1" s="1"/>
      <c r="P1" s="1"/>
      <c r="Q1" s="1"/>
      <c r="R1" s="1"/>
      <c r="S1" s="1"/>
      <c r="T1" s="1"/>
      <c r="U1" s="1"/>
      <c r="V1" s="1"/>
      <c r="W1" s="1"/>
      <c r="X1" s="1"/>
      <c r="Y1" s="1"/>
      <c r="Z1" s="1"/>
      <c r="AA1" s="1"/>
      <c r="AB1" s="257"/>
      <c r="AC1" s="257"/>
      <c r="AD1" s="257"/>
      <c r="AE1" s="257"/>
      <c r="AF1" s="257"/>
      <c r="AG1" s="257"/>
      <c r="AH1" s="257"/>
      <c r="AI1" s="257"/>
      <c r="AJ1" s="257"/>
      <c r="AK1" s="257"/>
      <c r="AL1" s="257"/>
      <c r="AM1" s="257"/>
      <c r="AN1" s="257"/>
      <c r="AO1" s="257"/>
      <c r="AP1" s="257"/>
      <c r="AQ1" s="257"/>
      <c r="AR1" s="257"/>
      <c r="AS1" s="257"/>
      <c r="AT1" s="257"/>
      <c r="AU1" s="1"/>
      <c r="AV1" s="1"/>
      <c r="AW1" s="1"/>
      <c r="AX1" s="1"/>
      <c r="AY1" s="1"/>
      <c r="AZ1" s="1"/>
      <c r="BA1" s="1"/>
      <c r="BB1" s="1"/>
      <c r="BC1" s="1"/>
      <c r="BD1" s="1"/>
      <c r="BE1" s="1"/>
      <c r="BF1" s="2"/>
      <c r="BG1" s="2"/>
      <c r="BH1" s="2"/>
      <c r="BI1" s="2"/>
      <c r="BJ1" s="2"/>
      <c r="BK1" s="2"/>
      <c r="BL1" s="2"/>
      <c r="BM1" s="2"/>
      <c r="BN1" s="2"/>
      <c r="BO1" s="2"/>
      <c r="BP1" s="2"/>
      <c r="BQ1" s="2"/>
      <c r="BR1" s="3"/>
      <c r="BS1" s="2"/>
      <c r="BT1" s="2"/>
      <c r="BU1" s="3"/>
      <c r="BV1" s="4"/>
      <c r="BW1" s="4"/>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row>
    <row r="2" spans="1:146">
      <c r="A2" s="1" t="s">
        <v>15</v>
      </c>
      <c r="B2" s="1"/>
      <c r="C2" s="1"/>
      <c r="D2" s="5"/>
      <c r="E2" s="1"/>
      <c r="F2" s="1"/>
      <c r="G2" s="1"/>
      <c r="H2" s="1"/>
      <c r="I2" s="1"/>
      <c r="J2" s="1"/>
      <c r="K2" s="1"/>
      <c r="L2" s="1"/>
      <c r="M2" s="1"/>
      <c r="N2" s="1"/>
      <c r="O2" s="1"/>
      <c r="P2" s="1"/>
      <c r="Q2" s="1"/>
      <c r="R2" s="1"/>
      <c r="S2" s="1"/>
      <c r="T2" s="1"/>
      <c r="U2" s="1"/>
      <c r="V2" s="1"/>
      <c r="W2" s="1"/>
      <c r="X2" s="1"/>
      <c r="Y2" s="1"/>
      <c r="Z2" s="1"/>
      <c r="AA2" s="1"/>
      <c r="AB2" s="257"/>
      <c r="AC2" s="257"/>
      <c r="AD2" s="257"/>
      <c r="AE2" s="257"/>
      <c r="AF2" s="257"/>
      <c r="AG2" s="257"/>
      <c r="AH2" s="257"/>
      <c r="AI2" s="257"/>
      <c r="AJ2" s="257"/>
      <c r="AK2" s="257"/>
      <c r="AL2" s="257"/>
      <c r="AM2" s="257"/>
      <c r="AN2" s="257"/>
      <c r="AO2" s="257"/>
      <c r="AP2" s="257"/>
      <c r="AQ2" s="257"/>
      <c r="AR2" s="257"/>
      <c r="AS2" s="257"/>
      <c r="AT2" s="257"/>
      <c r="AU2" s="1"/>
      <c r="AV2" s="1"/>
      <c r="AW2" s="1"/>
      <c r="AX2" s="1"/>
      <c r="AY2" s="1"/>
      <c r="AZ2" s="1"/>
      <c r="BA2" s="1"/>
      <c r="BB2" s="1"/>
      <c r="BC2" s="1"/>
      <c r="BD2" s="1"/>
      <c r="BE2" s="1"/>
      <c r="BF2" s="2"/>
      <c r="BG2" s="2"/>
      <c r="BH2" s="2"/>
      <c r="BI2" s="2"/>
      <c r="BJ2" s="2"/>
      <c r="BK2" s="2"/>
      <c r="BL2" s="2"/>
      <c r="BM2" s="2"/>
      <c r="BN2" s="2"/>
      <c r="BO2" s="2"/>
      <c r="BP2" s="2"/>
      <c r="BQ2" s="2"/>
      <c r="BR2" s="3"/>
      <c r="BS2" s="2"/>
      <c r="BT2" s="2"/>
      <c r="BU2" s="3"/>
      <c r="BV2" s="4"/>
      <c r="BW2" s="4"/>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row>
    <row r="3" spans="1:146">
      <c r="A3" s="1" t="s">
        <v>16</v>
      </c>
      <c r="B3" s="1"/>
      <c r="C3" s="1"/>
      <c r="D3" s="1"/>
      <c r="E3" s="1"/>
      <c r="F3" s="1"/>
      <c r="G3" s="1"/>
      <c r="H3" s="1"/>
      <c r="I3" s="1"/>
      <c r="J3" s="1"/>
      <c r="K3" s="1"/>
      <c r="L3" s="1"/>
      <c r="M3" s="1"/>
      <c r="N3" s="1"/>
      <c r="O3" s="1"/>
      <c r="P3" s="1"/>
      <c r="Q3" s="1"/>
      <c r="R3" s="1"/>
      <c r="S3" s="1"/>
      <c r="T3" s="1"/>
      <c r="U3" s="1"/>
      <c r="V3" s="1"/>
      <c r="W3" s="1"/>
      <c r="X3" s="1"/>
      <c r="Y3" s="1"/>
      <c r="Z3" s="1"/>
      <c r="AA3" s="1"/>
      <c r="AB3" s="257"/>
      <c r="AC3" s="257"/>
      <c r="AD3" s="257"/>
      <c r="AE3" s="257"/>
      <c r="AF3" s="257"/>
      <c r="AG3" s="257"/>
      <c r="AH3" s="257"/>
      <c r="AI3" s="257"/>
      <c r="AJ3" s="257"/>
      <c r="AK3" s="257"/>
      <c r="AL3" s="257"/>
      <c r="AM3" s="257"/>
      <c r="AN3" s="257"/>
      <c r="AO3" s="257"/>
      <c r="AP3" s="257"/>
      <c r="AQ3" s="257"/>
      <c r="AR3" s="257"/>
      <c r="AS3" s="257"/>
      <c r="AT3" s="257"/>
      <c r="AU3" s="1"/>
      <c r="AV3" s="1"/>
      <c r="AW3" s="1"/>
      <c r="AX3" s="1"/>
      <c r="AY3" s="1"/>
      <c r="AZ3" s="1"/>
      <c r="BA3" s="1"/>
      <c r="BB3" s="1"/>
      <c r="BC3" s="1"/>
      <c r="BD3" s="1"/>
      <c r="BE3" s="1"/>
      <c r="BF3" s="2"/>
      <c r="BG3" s="2"/>
      <c r="BH3" s="2"/>
      <c r="BI3" s="2"/>
      <c r="BJ3" s="2"/>
      <c r="BK3" s="2"/>
      <c r="BL3" s="2"/>
      <c r="BM3" s="2"/>
      <c r="BN3" s="2"/>
      <c r="BO3" s="2"/>
      <c r="BP3" s="2"/>
      <c r="BQ3" s="2"/>
      <c r="BR3" s="3"/>
      <c r="BS3" s="2"/>
      <c r="BT3" s="2"/>
      <c r="BU3" s="3"/>
      <c r="BV3" s="4"/>
      <c r="BW3" s="4"/>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row>
    <row r="4" spans="1:146">
      <c r="A4" s="1" t="s">
        <v>17</v>
      </c>
      <c r="B4" s="1"/>
      <c r="C4" s="1"/>
      <c r="D4" s="1"/>
      <c r="E4" s="1"/>
      <c r="F4" s="1"/>
      <c r="G4" s="1"/>
      <c r="H4" s="1"/>
      <c r="I4" s="1"/>
      <c r="J4" s="1"/>
      <c r="K4" s="1"/>
      <c r="L4" s="1"/>
      <c r="M4" s="1"/>
      <c r="N4" s="1"/>
      <c r="O4" s="1"/>
      <c r="P4" s="1"/>
      <c r="Q4" s="1"/>
      <c r="R4" s="1"/>
      <c r="S4" s="1"/>
      <c r="T4" s="1"/>
      <c r="U4" s="1"/>
      <c r="V4" s="1"/>
      <c r="W4" s="1"/>
      <c r="X4" s="1"/>
      <c r="Y4" s="1"/>
      <c r="Z4" s="1"/>
      <c r="AA4" s="1"/>
      <c r="AB4" s="257"/>
      <c r="AC4" s="257"/>
      <c r="AD4" s="257"/>
      <c r="AE4" s="257"/>
      <c r="AF4" s="257"/>
      <c r="AG4" s="257"/>
      <c r="AH4" s="257"/>
      <c r="AI4" s="257"/>
      <c r="AJ4" s="257"/>
      <c r="AK4" s="257"/>
      <c r="AL4" s="257"/>
      <c r="AM4" s="257"/>
      <c r="AN4" s="257"/>
      <c r="AO4" s="257"/>
      <c r="AP4" s="257"/>
      <c r="AQ4" s="257"/>
      <c r="AR4" s="257"/>
      <c r="AS4" s="257"/>
      <c r="AT4" s="257"/>
      <c r="AU4" s="1"/>
      <c r="AV4" s="1"/>
      <c r="AW4" s="1"/>
      <c r="AX4" s="1"/>
      <c r="AY4" s="1"/>
      <c r="AZ4" s="1"/>
      <c r="BA4" s="1"/>
      <c r="BB4" s="1"/>
      <c r="BC4" s="1"/>
      <c r="BD4" s="1"/>
      <c r="BE4" s="1"/>
      <c r="BF4" s="2"/>
      <c r="BG4" s="2"/>
      <c r="BH4" s="2"/>
      <c r="BI4" s="2"/>
      <c r="BJ4" s="2"/>
      <c r="BK4" s="2"/>
      <c r="BL4" s="2"/>
      <c r="BM4" s="2"/>
      <c r="BN4" s="2"/>
      <c r="BO4" s="2"/>
      <c r="BP4" s="2"/>
      <c r="BQ4" s="2"/>
      <c r="BR4" s="3"/>
      <c r="BS4" s="2"/>
      <c r="BT4" s="2"/>
      <c r="BU4" s="3"/>
      <c r="BV4" s="4"/>
      <c r="BW4" s="4"/>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row>
    <row r="5" spans="1:146">
      <c r="A5" s="1" t="s">
        <v>18</v>
      </c>
      <c r="B5" s="1"/>
      <c r="C5" s="1"/>
      <c r="D5" s="1"/>
      <c r="E5" s="1"/>
      <c r="F5" s="1"/>
      <c r="G5" s="1"/>
      <c r="H5" s="1"/>
      <c r="I5" s="1"/>
      <c r="J5" s="1"/>
      <c r="K5" s="1"/>
      <c r="L5" s="1"/>
      <c r="M5" s="1"/>
      <c r="N5" s="1"/>
      <c r="O5" s="1"/>
      <c r="P5" s="1"/>
      <c r="Q5" s="1"/>
      <c r="R5" s="1"/>
      <c r="S5" s="1"/>
      <c r="T5" s="1"/>
      <c r="U5" s="1"/>
      <c r="V5" s="1"/>
      <c r="W5" s="1"/>
      <c r="X5" s="1"/>
      <c r="Y5" s="1"/>
      <c r="Z5" s="1"/>
      <c r="AA5" s="1"/>
      <c r="AB5" s="257"/>
      <c r="AC5" s="257"/>
      <c r="AD5" s="257"/>
      <c r="AE5" s="257"/>
      <c r="AF5" s="257"/>
      <c r="AG5" s="257"/>
      <c r="AH5" s="257"/>
      <c r="AI5" s="257"/>
      <c r="AJ5" s="257"/>
      <c r="AK5" s="257"/>
      <c r="AL5" s="257"/>
      <c r="AM5" s="257"/>
      <c r="AN5" s="257"/>
      <c r="AO5" s="257"/>
      <c r="AP5" s="257"/>
      <c r="AQ5" s="257"/>
      <c r="AR5" s="257"/>
      <c r="AS5" s="257"/>
      <c r="AT5" s="257"/>
      <c r="AU5" s="1"/>
      <c r="AV5" s="1"/>
      <c r="AW5" s="1"/>
      <c r="AX5" s="1"/>
      <c r="AY5" s="1"/>
      <c r="AZ5" s="1"/>
      <c r="BA5" s="1"/>
      <c r="BB5" s="1"/>
      <c r="BC5" s="1"/>
      <c r="BD5" s="1"/>
      <c r="BE5" s="1"/>
      <c r="BF5" s="2"/>
      <c r="BG5" s="2"/>
      <c r="BH5" s="2"/>
      <c r="BI5" s="2"/>
      <c r="BJ5" s="2"/>
      <c r="BK5" s="2"/>
      <c r="BL5" s="2"/>
      <c r="BM5" s="2"/>
      <c r="BN5" s="2"/>
      <c r="BO5" s="2"/>
      <c r="BP5" s="2"/>
      <c r="BQ5" s="2"/>
      <c r="BR5" s="3"/>
      <c r="BS5" s="2"/>
      <c r="BT5" s="2"/>
      <c r="BU5" s="3"/>
      <c r="BV5" s="4"/>
      <c r="BW5" s="4"/>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row>
    <row r="6" spans="1:146" ht="75" customHeight="1">
      <c r="A6" s="1938" t="s">
        <v>155</v>
      </c>
      <c r="B6" s="1938"/>
      <c r="C6" s="1938"/>
      <c r="D6" s="1938"/>
      <c r="E6" s="1938"/>
      <c r="F6" s="1938"/>
      <c r="G6" s="1938"/>
      <c r="H6" s="1938"/>
      <c r="I6" s="1938"/>
      <c r="J6" s="1938"/>
      <c r="K6" s="1938"/>
      <c r="L6" s="1938"/>
      <c r="M6" s="1938"/>
      <c r="N6" s="1938"/>
      <c r="O6" s="1938"/>
      <c r="P6" s="1938"/>
      <c r="Q6" s="1938"/>
      <c r="R6" s="1938"/>
      <c r="S6" s="1938"/>
      <c r="T6" s="1938"/>
      <c r="U6" s="1938"/>
      <c r="V6" s="1938"/>
      <c r="W6" s="1938"/>
      <c r="X6" s="193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9"/>
      <c r="AY6" s="259"/>
      <c r="AZ6" s="259"/>
      <c r="BA6" s="259"/>
      <c r="BB6" s="259"/>
      <c r="BC6" s="259"/>
      <c r="BD6" s="259"/>
      <c r="BE6" s="259"/>
      <c r="BF6" s="7"/>
      <c r="BG6" s="7"/>
      <c r="BH6" s="7"/>
      <c r="BI6" s="7"/>
      <c r="BJ6" s="7"/>
      <c r="BK6" s="7"/>
      <c r="BL6" s="7"/>
      <c r="BM6" s="7"/>
      <c r="BN6" s="7"/>
      <c r="BO6" s="7"/>
      <c r="BP6" s="7"/>
      <c r="BQ6" s="7"/>
      <c r="BR6" s="260"/>
      <c r="BS6" s="7"/>
      <c r="BT6" s="7"/>
      <c r="BU6" s="260"/>
      <c r="BV6" s="261"/>
      <c r="BW6" s="261"/>
      <c r="BX6" s="260"/>
      <c r="BY6" s="260"/>
      <c r="BZ6" s="260"/>
      <c r="CA6" s="260"/>
      <c r="CB6" s="260"/>
      <c r="CC6" s="260"/>
      <c r="CD6" s="260"/>
      <c r="CE6" s="260"/>
      <c r="CF6" s="260"/>
      <c r="CG6" s="260"/>
      <c r="CH6" s="260"/>
      <c r="CI6" s="260"/>
      <c r="CJ6" s="260"/>
      <c r="CK6" s="260"/>
      <c r="CL6" s="260"/>
      <c r="CM6" s="260"/>
      <c r="CN6" s="260"/>
      <c r="CO6" s="260"/>
      <c r="CP6" s="260"/>
      <c r="CQ6" s="260"/>
      <c r="CR6" s="260"/>
      <c r="CS6" s="260"/>
      <c r="CT6" s="260"/>
      <c r="CU6" s="260"/>
      <c r="CV6" s="260"/>
      <c r="CW6" s="260"/>
      <c r="CX6" s="260"/>
      <c r="CY6" s="260"/>
      <c r="CZ6" s="260"/>
      <c r="DA6" s="260"/>
      <c r="DB6" s="260"/>
      <c r="DC6" s="260"/>
      <c r="DD6" s="260"/>
      <c r="DE6" s="260"/>
      <c r="DF6" s="260"/>
      <c r="DG6" s="260"/>
      <c r="DH6" s="260"/>
      <c r="DI6" s="260"/>
      <c r="DJ6" s="260"/>
      <c r="DK6" s="260"/>
      <c r="DL6" s="260"/>
      <c r="DM6" s="260"/>
      <c r="DN6" s="260"/>
      <c r="DO6" s="260"/>
      <c r="DP6" s="260"/>
      <c r="DQ6" s="260"/>
      <c r="DR6" s="260"/>
      <c r="DS6" s="260"/>
      <c r="DT6" s="260"/>
      <c r="DU6" s="260"/>
      <c r="DV6" s="260"/>
      <c r="DW6" s="260"/>
      <c r="DX6" s="260"/>
      <c r="DY6" s="260"/>
      <c r="DZ6" s="260"/>
      <c r="EA6" s="260"/>
      <c r="EB6" s="260"/>
      <c r="EC6" s="260"/>
      <c r="ED6" s="260"/>
      <c r="EE6" s="260"/>
      <c r="EF6" s="260"/>
      <c r="EG6" s="260"/>
      <c r="EH6" s="260"/>
      <c r="EI6" s="260"/>
      <c r="EJ6" s="260"/>
      <c r="EK6" s="260"/>
      <c r="EL6" s="260"/>
      <c r="EM6" s="260"/>
      <c r="EN6" s="260"/>
      <c r="EO6" s="260"/>
      <c r="EP6" s="260"/>
    </row>
    <row r="7" spans="1:146">
      <c r="A7" s="262" t="s">
        <v>156</v>
      </c>
      <c r="B7" s="262"/>
      <c r="C7" s="262"/>
      <c r="D7" s="262"/>
      <c r="E7" s="262"/>
      <c r="F7" s="262"/>
      <c r="G7" s="262"/>
      <c r="H7" s="262"/>
      <c r="I7" s="262"/>
      <c r="J7" s="262"/>
      <c r="K7" s="262"/>
      <c r="L7" s="262"/>
      <c r="M7" s="262"/>
      <c r="N7" s="262"/>
      <c r="O7" s="262"/>
      <c r="P7" s="262"/>
      <c r="Q7" s="262"/>
      <c r="R7" s="81"/>
      <c r="S7" s="81"/>
      <c r="T7" s="81"/>
      <c r="U7" s="81"/>
      <c r="V7" s="81"/>
      <c r="W7" s="81"/>
      <c r="X7" s="81"/>
      <c r="Y7" s="81"/>
      <c r="Z7" s="81"/>
      <c r="AA7" s="81"/>
      <c r="AB7" s="263"/>
      <c r="AC7" s="263"/>
      <c r="AD7" s="263"/>
      <c r="AE7" s="263"/>
      <c r="AF7" s="263"/>
      <c r="AG7" s="263"/>
      <c r="AH7" s="263"/>
      <c r="AI7" s="263"/>
      <c r="AJ7" s="263"/>
      <c r="AK7" s="263"/>
      <c r="AL7" s="263"/>
      <c r="AM7" s="263"/>
      <c r="AN7" s="263"/>
      <c r="AO7" s="263"/>
      <c r="AP7" s="263"/>
      <c r="AQ7" s="263"/>
      <c r="AR7" s="263"/>
      <c r="AS7" s="263"/>
      <c r="AT7" s="263"/>
      <c r="AU7" s="264"/>
      <c r="AV7" s="81"/>
      <c r="AW7" s="81"/>
      <c r="AX7" s="81"/>
      <c r="AY7" s="81"/>
      <c r="AZ7" s="81"/>
      <c r="BA7" s="81"/>
      <c r="BB7" s="81"/>
      <c r="BC7" s="81"/>
      <c r="BR7" s="7"/>
      <c r="CB7" s="7"/>
    </row>
    <row r="8" spans="1:146">
      <c r="A8" s="1914" t="s">
        <v>157</v>
      </c>
      <c r="B8" s="1915"/>
      <c r="C8" s="1920" t="s">
        <v>23</v>
      </c>
      <c r="D8" s="1921"/>
      <c r="E8" s="1922"/>
      <c r="F8" s="1926" t="s">
        <v>158</v>
      </c>
      <c r="G8" s="1927"/>
      <c r="H8" s="1927"/>
      <c r="I8" s="1927"/>
      <c r="J8" s="1927"/>
      <c r="K8" s="1927"/>
      <c r="L8" s="1927"/>
      <c r="M8" s="1927"/>
      <c r="N8" s="1927"/>
      <c r="O8" s="1927"/>
      <c r="P8" s="1927"/>
      <c r="Q8" s="1927"/>
      <c r="R8" s="1927"/>
      <c r="S8" s="1927"/>
      <c r="T8" s="1927"/>
      <c r="U8" s="1927"/>
      <c r="V8" s="1927"/>
      <c r="W8" s="1927"/>
      <c r="X8" s="1927"/>
      <c r="Y8" s="1927"/>
      <c r="Z8" s="1927"/>
      <c r="AA8" s="1927"/>
      <c r="AB8" s="1927"/>
      <c r="AC8" s="1927"/>
      <c r="AD8" s="1927"/>
      <c r="AE8" s="1927"/>
      <c r="AF8" s="1927"/>
      <c r="AG8" s="1928"/>
      <c r="AH8" s="1929" t="s">
        <v>25</v>
      </c>
      <c r="AI8" s="1911"/>
      <c r="AJ8" s="1929" t="s">
        <v>26</v>
      </c>
      <c r="AK8" s="1828"/>
      <c r="AL8" s="265"/>
      <c r="AM8" s="265"/>
      <c r="AN8" s="265"/>
      <c r="AO8" s="265"/>
      <c r="AP8" s="265"/>
      <c r="AQ8" s="265"/>
      <c r="AR8" s="265"/>
      <c r="AS8" s="265"/>
      <c r="AT8" s="265"/>
      <c r="AU8" s="265"/>
      <c r="AV8" s="265"/>
      <c r="AW8" s="265"/>
      <c r="AX8" s="265"/>
      <c r="AY8" s="265"/>
      <c r="AZ8" s="266"/>
      <c r="BA8" s="267"/>
      <c r="BB8" s="267"/>
      <c r="BC8" s="267"/>
      <c r="BD8" s="7"/>
      <c r="BE8" s="7"/>
      <c r="BR8" s="259"/>
      <c r="BS8" s="259"/>
      <c r="BV8" s="7"/>
      <c r="BW8" s="7"/>
      <c r="CB8" s="7"/>
      <c r="CF8" s="7"/>
      <c r="CG8" s="7"/>
      <c r="CH8" s="7"/>
    </row>
    <row r="9" spans="1:146">
      <c r="A9" s="1916"/>
      <c r="B9" s="1917"/>
      <c r="C9" s="1923"/>
      <c r="D9" s="1924"/>
      <c r="E9" s="1925"/>
      <c r="F9" s="1931" t="s">
        <v>159</v>
      </c>
      <c r="G9" s="1932"/>
      <c r="H9" s="1931" t="s">
        <v>160</v>
      </c>
      <c r="I9" s="1932"/>
      <c r="J9" s="1931" t="s">
        <v>161</v>
      </c>
      <c r="K9" s="1932"/>
      <c r="L9" s="1931" t="s">
        <v>162</v>
      </c>
      <c r="M9" s="1932"/>
      <c r="N9" s="1931" t="s">
        <v>163</v>
      </c>
      <c r="O9" s="1932"/>
      <c r="P9" s="1931" t="s">
        <v>164</v>
      </c>
      <c r="Q9" s="1932"/>
      <c r="R9" s="1931" t="s">
        <v>165</v>
      </c>
      <c r="S9" s="1932"/>
      <c r="T9" s="1931" t="s">
        <v>166</v>
      </c>
      <c r="U9" s="1932"/>
      <c r="V9" s="1931" t="s">
        <v>167</v>
      </c>
      <c r="W9" s="1932"/>
      <c r="X9" s="1931" t="s">
        <v>168</v>
      </c>
      <c r="Y9" s="1932"/>
      <c r="Z9" s="1931" t="s">
        <v>169</v>
      </c>
      <c r="AA9" s="1932"/>
      <c r="AB9" s="1931" t="s">
        <v>170</v>
      </c>
      <c r="AC9" s="1932"/>
      <c r="AD9" s="1931" t="s">
        <v>171</v>
      </c>
      <c r="AE9" s="1932"/>
      <c r="AF9" s="1931" t="s">
        <v>172</v>
      </c>
      <c r="AG9" s="1933"/>
      <c r="AH9" s="1930"/>
      <c r="AI9" s="1913"/>
      <c r="AJ9" s="1930"/>
      <c r="AK9" s="1829"/>
      <c r="AL9" s="268"/>
      <c r="AM9" s="268"/>
      <c r="AN9" s="268"/>
      <c r="AO9" s="268"/>
      <c r="AP9" s="268"/>
      <c r="AQ9" s="268"/>
      <c r="AR9" s="268"/>
      <c r="AS9" s="268"/>
      <c r="AT9" s="268"/>
      <c r="AU9" s="268"/>
      <c r="AV9" s="268"/>
      <c r="AW9" s="268"/>
      <c r="AX9" s="268"/>
      <c r="AY9" s="268"/>
      <c r="AZ9" s="269"/>
      <c r="BA9" s="267"/>
      <c r="BB9" s="267"/>
      <c r="BC9" s="267"/>
      <c r="BD9" s="7"/>
      <c r="BE9" s="7"/>
      <c r="BR9" s="259"/>
      <c r="BS9" s="259"/>
      <c r="BV9" s="7"/>
      <c r="BW9" s="7"/>
      <c r="CB9" s="7"/>
      <c r="CF9" s="7"/>
      <c r="CG9" s="7"/>
      <c r="CH9" s="7"/>
    </row>
    <row r="10" spans="1:146" ht="21">
      <c r="A10" s="1918"/>
      <c r="B10" s="1919"/>
      <c r="C10" s="270" t="s">
        <v>173</v>
      </c>
      <c r="D10" s="271" t="s">
        <v>174</v>
      </c>
      <c r="E10" s="272" t="s">
        <v>175</v>
      </c>
      <c r="F10" s="271" t="s">
        <v>174</v>
      </c>
      <c r="G10" s="273" t="s">
        <v>175</v>
      </c>
      <c r="H10" s="271" t="s">
        <v>174</v>
      </c>
      <c r="I10" s="273" t="s">
        <v>175</v>
      </c>
      <c r="J10" s="271" t="s">
        <v>174</v>
      </c>
      <c r="K10" s="273" t="s">
        <v>175</v>
      </c>
      <c r="L10" s="271" t="s">
        <v>174</v>
      </c>
      <c r="M10" s="273" t="s">
        <v>175</v>
      </c>
      <c r="N10" s="271" t="s">
        <v>174</v>
      </c>
      <c r="O10" s="273" t="s">
        <v>175</v>
      </c>
      <c r="P10" s="271" t="s">
        <v>174</v>
      </c>
      <c r="Q10" s="273" t="s">
        <v>175</v>
      </c>
      <c r="R10" s="271" t="s">
        <v>174</v>
      </c>
      <c r="S10" s="273" t="s">
        <v>175</v>
      </c>
      <c r="T10" s="271" t="s">
        <v>174</v>
      </c>
      <c r="U10" s="273" t="s">
        <v>175</v>
      </c>
      <c r="V10" s="271" t="s">
        <v>174</v>
      </c>
      <c r="W10" s="273" t="s">
        <v>175</v>
      </c>
      <c r="X10" s="271" t="s">
        <v>174</v>
      </c>
      <c r="Y10" s="273" t="s">
        <v>175</v>
      </c>
      <c r="Z10" s="271" t="s">
        <v>174</v>
      </c>
      <c r="AA10" s="273" t="s">
        <v>175</v>
      </c>
      <c r="AB10" s="271" t="s">
        <v>174</v>
      </c>
      <c r="AC10" s="273" t="s">
        <v>175</v>
      </c>
      <c r="AD10" s="271" t="s">
        <v>174</v>
      </c>
      <c r="AE10" s="273" t="s">
        <v>175</v>
      </c>
      <c r="AF10" s="271" t="s">
        <v>174</v>
      </c>
      <c r="AG10" s="274" t="s">
        <v>175</v>
      </c>
      <c r="AH10" s="275" t="s">
        <v>174</v>
      </c>
      <c r="AI10" s="276" t="s">
        <v>175</v>
      </c>
      <c r="AJ10" s="275" t="s">
        <v>174</v>
      </c>
      <c r="AK10" s="277" t="s">
        <v>175</v>
      </c>
      <c r="AL10" s="269"/>
      <c r="AM10" s="269"/>
      <c r="AN10" s="269"/>
      <c r="AO10" s="269"/>
      <c r="AP10" s="269"/>
      <c r="AQ10" s="269"/>
      <c r="AR10" s="269"/>
      <c r="AS10" s="269"/>
      <c r="AT10" s="269"/>
      <c r="AU10" s="269"/>
      <c r="AV10" s="269"/>
      <c r="AW10" s="269"/>
      <c r="AX10" s="269"/>
      <c r="AY10" s="269"/>
      <c r="AZ10" s="269"/>
      <c r="BA10" s="230"/>
      <c r="BB10" s="230"/>
      <c r="BC10" s="230"/>
      <c r="BD10" s="7"/>
      <c r="BE10" s="7"/>
      <c r="BR10" s="7"/>
      <c r="BV10" s="7"/>
      <c r="BW10" s="7"/>
      <c r="CB10" s="7"/>
      <c r="CF10" s="7"/>
      <c r="CG10" s="7"/>
      <c r="CH10" s="7"/>
    </row>
    <row r="11" spans="1:146" ht="38.25" customHeight="1">
      <c r="A11" s="1939" t="s">
        <v>176</v>
      </c>
      <c r="B11" s="1940"/>
      <c r="C11" s="278">
        <v>0</v>
      </c>
      <c r="D11" s="278">
        <v>0</v>
      </c>
      <c r="E11" s="279">
        <v>0</v>
      </c>
      <c r="F11" s="280"/>
      <c r="G11" s="281"/>
      <c r="H11" s="280"/>
      <c r="I11" s="281"/>
      <c r="J11" s="280"/>
      <c r="K11" s="281"/>
      <c r="L11" s="280"/>
      <c r="M11" s="282"/>
      <c r="N11" s="283"/>
      <c r="O11" s="284"/>
      <c r="P11" s="283"/>
      <c r="Q11" s="284"/>
      <c r="R11" s="285"/>
      <c r="S11" s="281"/>
      <c r="T11" s="280"/>
      <c r="U11" s="282"/>
      <c r="V11" s="283"/>
      <c r="W11" s="284"/>
      <c r="X11" s="283"/>
      <c r="Y11" s="284"/>
      <c r="Z11" s="283"/>
      <c r="AA11" s="284"/>
      <c r="AB11" s="286"/>
      <c r="AC11" s="282"/>
      <c r="AD11" s="283"/>
      <c r="AE11" s="284"/>
      <c r="AF11" s="283"/>
      <c r="AG11" s="287"/>
      <c r="AH11" s="288"/>
      <c r="AI11" s="289"/>
      <c r="AJ11" s="288"/>
      <c r="AK11" s="284"/>
      <c r="AL11" s="92" t="s">
        <v>177</v>
      </c>
      <c r="AM11" s="290"/>
      <c r="AN11" s="290"/>
      <c r="AO11" s="290"/>
      <c r="AP11" s="290"/>
      <c r="AQ11" s="290"/>
      <c r="AR11" s="290"/>
      <c r="AS11" s="290"/>
      <c r="AT11" s="290"/>
      <c r="AU11" s="290"/>
      <c r="AV11" s="290"/>
      <c r="AW11" s="290"/>
      <c r="AX11" s="291" t="s">
        <v>77</v>
      </c>
      <c r="AY11" s="291" t="s">
        <v>77</v>
      </c>
      <c r="AZ11" s="291" t="s">
        <v>77</v>
      </c>
      <c r="BA11" s="291" t="s">
        <v>77</v>
      </c>
      <c r="BB11" s="291" t="s">
        <v>77</v>
      </c>
      <c r="BC11" s="291" t="s">
        <v>77</v>
      </c>
      <c r="BD11" s="291" t="s">
        <v>77</v>
      </c>
      <c r="BE11" s="291" t="s">
        <v>77</v>
      </c>
      <c r="BH11" s="292">
        <v>0</v>
      </c>
      <c r="BI11" s="292">
        <v>0</v>
      </c>
      <c r="BJ11" s="292">
        <v>0</v>
      </c>
      <c r="BK11" s="292">
        <v>0</v>
      </c>
      <c r="BL11" s="292">
        <v>0</v>
      </c>
      <c r="BM11" s="292">
        <v>0</v>
      </c>
      <c r="BN11" s="292">
        <v>0</v>
      </c>
      <c r="BO11" s="292">
        <v>0</v>
      </c>
      <c r="BR11" s="216"/>
      <c r="BS11" s="216"/>
      <c r="BT11" s="216"/>
      <c r="BU11" s="216"/>
      <c r="BV11" s="216"/>
      <c r="BW11" s="216"/>
      <c r="BX11" s="216"/>
      <c r="BY11" s="216"/>
      <c r="BZ11" s="216"/>
      <c r="CA11" s="216"/>
      <c r="CB11" s="216"/>
      <c r="CC11" s="216"/>
      <c r="CD11" s="216"/>
      <c r="CE11" s="216"/>
    </row>
    <row r="12" spans="1:146" ht="15.75">
      <c r="A12" s="1941" t="s">
        <v>178</v>
      </c>
      <c r="B12" s="293" t="s">
        <v>179</v>
      </c>
      <c r="C12" s="294">
        <v>0</v>
      </c>
      <c r="D12" s="294">
        <v>0</v>
      </c>
      <c r="E12" s="294">
        <v>0</v>
      </c>
      <c r="F12" s="295"/>
      <c r="G12" s="296"/>
      <c r="H12" s="297"/>
      <c r="I12" s="298"/>
      <c r="J12" s="297"/>
      <c r="K12" s="298"/>
      <c r="L12" s="297"/>
      <c r="M12" s="299"/>
      <c r="N12" s="297"/>
      <c r="O12" s="298"/>
      <c r="P12" s="297"/>
      <c r="Q12" s="298"/>
      <c r="R12" s="300"/>
      <c r="S12" s="298"/>
      <c r="T12" s="297"/>
      <c r="U12" s="299"/>
      <c r="V12" s="297"/>
      <c r="W12" s="298"/>
      <c r="X12" s="297"/>
      <c r="Y12" s="298"/>
      <c r="Z12" s="297"/>
      <c r="AA12" s="298"/>
      <c r="AB12" s="301"/>
      <c r="AC12" s="299"/>
      <c r="AD12" s="297"/>
      <c r="AE12" s="298"/>
      <c r="AF12" s="297"/>
      <c r="AG12" s="299"/>
      <c r="AH12" s="302"/>
      <c r="AI12" s="303"/>
      <c r="AJ12" s="302"/>
      <c r="AK12" s="298"/>
      <c r="AL12" s="170" t="s">
        <v>70</v>
      </c>
      <c r="AM12" s="290"/>
      <c r="AN12" s="290"/>
      <c r="AO12" s="290"/>
      <c r="AP12" s="290"/>
      <c r="AQ12" s="290"/>
      <c r="AR12" s="290"/>
      <c r="AS12" s="290"/>
      <c r="AT12" s="290"/>
      <c r="AU12" s="290"/>
      <c r="AV12" s="290"/>
      <c r="AW12" s="290"/>
      <c r="AX12" s="291" t="s">
        <v>77</v>
      </c>
      <c r="AY12" s="291" t="s">
        <v>77</v>
      </c>
      <c r="AZ12" s="291" t="s">
        <v>77</v>
      </c>
      <c r="BA12" s="291" t="s">
        <v>77</v>
      </c>
      <c r="BB12" s="291" t="s">
        <v>77</v>
      </c>
      <c r="BC12" s="291" t="s">
        <v>77</v>
      </c>
      <c r="BD12" s="291" t="s">
        <v>77</v>
      </c>
      <c r="BE12" s="291" t="s">
        <v>77</v>
      </c>
      <c r="BF12" s="291" t="s">
        <v>77</v>
      </c>
      <c r="BH12" s="292">
        <v>0</v>
      </c>
      <c r="BI12" s="292">
        <v>0</v>
      </c>
      <c r="BJ12" s="292">
        <v>0</v>
      </c>
      <c r="BK12" s="292">
        <v>0</v>
      </c>
      <c r="BL12" s="292">
        <v>0</v>
      </c>
      <c r="BM12" s="292">
        <v>0</v>
      </c>
      <c r="BN12" s="292">
        <v>0</v>
      </c>
      <c r="BO12" s="292">
        <v>0</v>
      </c>
      <c r="BP12" s="292">
        <v>0</v>
      </c>
      <c r="BR12" s="216"/>
      <c r="BS12" s="216"/>
      <c r="BT12" s="216"/>
      <c r="BU12" s="216"/>
      <c r="BV12" s="216"/>
      <c r="BW12" s="216"/>
      <c r="BX12" s="216"/>
      <c r="BY12" s="216"/>
      <c r="BZ12" s="216"/>
      <c r="CA12" s="216"/>
      <c r="CB12" s="216"/>
      <c r="CC12" s="216"/>
      <c r="CD12" s="216"/>
      <c r="CE12" s="216"/>
    </row>
    <row r="13" spans="1:146" ht="15.75">
      <c r="A13" s="1942"/>
      <c r="B13" s="304" t="s">
        <v>180</v>
      </c>
      <c r="C13" s="305">
        <v>0</v>
      </c>
      <c r="D13" s="305">
        <v>0</v>
      </c>
      <c r="E13" s="305">
        <v>0</v>
      </c>
      <c r="F13" s="306"/>
      <c r="G13" s="307"/>
      <c r="H13" s="308"/>
      <c r="I13" s="309"/>
      <c r="J13" s="308"/>
      <c r="K13" s="309"/>
      <c r="L13" s="308"/>
      <c r="M13" s="310"/>
      <c r="N13" s="308"/>
      <c r="O13" s="309"/>
      <c r="P13" s="308"/>
      <c r="Q13" s="309"/>
      <c r="R13" s="311"/>
      <c r="S13" s="309"/>
      <c r="T13" s="308"/>
      <c r="U13" s="310"/>
      <c r="V13" s="308"/>
      <c r="W13" s="309"/>
      <c r="X13" s="308"/>
      <c r="Y13" s="309"/>
      <c r="Z13" s="308"/>
      <c r="AA13" s="309"/>
      <c r="AB13" s="312"/>
      <c r="AC13" s="310"/>
      <c r="AD13" s="308"/>
      <c r="AE13" s="309"/>
      <c r="AF13" s="308"/>
      <c r="AG13" s="310"/>
      <c r="AH13" s="313"/>
      <c r="AI13" s="314"/>
      <c r="AJ13" s="313"/>
      <c r="AK13" s="309"/>
      <c r="AL13" s="92" t="s">
        <v>70</v>
      </c>
      <c r="AM13" s="290"/>
      <c r="AN13" s="290"/>
      <c r="AO13" s="290"/>
      <c r="AP13" s="290"/>
      <c r="AQ13" s="290"/>
      <c r="AR13" s="290"/>
      <c r="AS13" s="290"/>
      <c r="AT13" s="290"/>
      <c r="AU13" s="290"/>
      <c r="AV13" s="290"/>
      <c r="AW13" s="290"/>
      <c r="AX13" s="315"/>
      <c r="AY13" s="315"/>
      <c r="AZ13" s="315"/>
      <c r="BA13" s="315"/>
      <c r="BB13" s="315"/>
      <c r="BC13" s="315"/>
      <c r="BD13" s="315"/>
      <c r="BE13" s="63" t="s">
        <v>77</v>
      </c>
      <c r="BF13" s="63" t="s">
        <v>77</v>
      </c>
      <c r="BH13" s="316">
        <v>0</v>
      </c>
      <c r="BI13" s="316">
        <v>0</v>
      </c>
      <c r="BJ13" s="316">
        <v>0</v>
      </c>
      <c r="BK13" s="316">
        <v>0</v>
      </c>
      <c r="BL13" s="316">
        <v>0</v>
      </c>
      <c r="BM13" s="316">
        <v>0</v>
      </c>
      <c r="BN13" s="316">
        <v>0</v>
      </c>
      <c r="BO13" s="216"/>
      <c r="BP13" s="216"/>
      <c r="BR13" s="216"/>
      <c r="BS13" s="216"/>
      <c r="BT13" s="216"/>
      <c r="BU13" s="216"/>
      <c r="BV13" s="216"/>
      <c r="BW13" s="216"/>
      <c r="BX13" s="216"/>
      <c r="BY13" s="216"/>
      <c r="BZ13" s="216"/>
      <c r="CA13" s="216"/>
      <c r="CB13" s="216"/>
      <c r="CC13" s="216"/>
      <c r="CD13" s="216"/>
      <c r="CE13" s="216"/>
    </row>
    <row r="14" spans="1:146" ht="15.75">
      <c r="A14" s="1942"/>
      <c r="B14" s="317" t="s">
        <v>23</v>
      </c>
      <c r="C14" s="318">
        <v>0</v>
      </c>
      <c r="D14" s="318">
        <v>0</v>
      </c>
      <c r="E14" s="318">
        <v>0</v>
      </c>
      <c r="F14" s="306"/>
      <c r="G14" s="307"/>
      <c r="H14" s="319">
        <v>0</v>
      </c>
      <c r="I14" s="320">
        <v>0</v>
      </c>
      <c r="J14" s="319">
        <v>0</v>
      </c>
      <c r="K14" s="320">
        <v>0</v>
      </c>
      <c r="L14" s="319">
        <v>0</v>
      </c>
      <c r="M14" s="321">
        <v>0</v>
      </c>
      <c r="N14" s="319">
        <v>0</v>
      </c>
      <c r="O14" s="320">
        <v>0</v>
      </c>
      <c r="P14" s="319">
        <v>0</v>
      </c>
      <c r="Q14" s="320">
        <v>0</v>
      </c>
      <c r="R14" s="322">
        <v>0</v>
      </c>
      <c r="S14" s="320">
        <v>0</v>
      </c>
      <c r="T14" s="319">
        <v>0</v>
      </c>
      <c r="U14" s="321">
        <v>0</v>
      </c>
      <c r="V14" s="319">
        <v>0</v>
      </c>
      <c r="W14" s="320">
        <v>0</v>
      </c>
      <c r="X14" s="319">
        <v>0</v>
      </c>
      <c r="Y14" s="320">
        <v>0</v>
      </c>
      <c r="Z14" s="319">
        <v>0</v>
      </c>
      <c r="AA14" s="320">
        <v>0</v>
      </c>
      <c r="AB14" s="322">
        <v>0</v>
      </c>
      <c r="AC14" s="321">
        <v>0</v>
      </c>
      <c r="AD14" s="319">
        <v>0</v>
      </c>
      <c r="AE14" s="320">
        <v>0</v>
      </c>
      <c r="AF14" s="319">
        <v>0</v>
      </c>
      <c r="AG14" s="321">
        <v>0</v>
      </c>
      <c r="AH14" s="323">
        <v>0</v>
      </c>
      <c r="AI14" s="324">
        <v>0</v>
      </c>
      <c r="AJ14" s="323">
        <v>0</v>
      </c>
      <c r="AK14" s="320">
        <v>0</v>
      </c>
      <c r="AL14" s="92" t="s">
        <v>70</v>
      </c>
      <c r="AM14" s="325"/>
      <c r="AN14" s="325"/>
      <c r="AO14" s="325"/>
      <c r="AP14" s="325"/>
      <c r="AQ14" s="325"/>
      <c r="AR14" s="325"/>
      <c r="AS14" s="325"/>
      <c r="AT14" s="325"/>
      <c r="AU14" s="325"/>
      <c r="AV14" s="325"/>
      <c r="AW14" s="325"/>
      <c r="AX14" s="326" t="s">
        <v>77</v>
      </c>
      <c r="AY14" s="326" t="s">
        <v>77</v>
      </c>
      <c r="AZ14" s="315"/>
      <c r="BA14" s="327" t="s">
        <v>77</v>
      </c>
      <c r="BB14" s="327" t="s">
        <v>77</v>
      </c>
      <c r="BC14" s="63" t="s">
        <v>77</v>
      </c>
      <c r="BD14" s="63" t="s">
        <v>77</v>
      </c>
      <c r="BE14" s="81"/>
      <c r="BF14" s="81"/>
      <c r="BH14" s="316">
        <v>0</v>
      </c>
      <c r="BI14" s="316">
        <v>0</v>
      </c>
      <c r="BJ14" s="315"/>
      <c r="BK14" s="119"/>
      <c r="BL14" s="119"/>
      <c r="BN14" s="119"/>
      <c r="BR14" s="216"/>
      <c r="BS14" s="216"/>
      <c r="BT14" s="216"/>
      <c r="BU14" s="216"/>
      <c r="BV14" s="216"/>
      <c r="BW14" s="216"/>
      <c r="BX14" s="216"/>
      <c r="BY14" s="216"/>
      <c r="BZ14" s="216"/>
      <c r="CA14" s="216"/>
      <c r="CB14" s="216"/>
      <c r="CC14" s="216"/>
      <c r="CD14" s="216"/>
      <c r="CE14" s="216"/>
    </row>
    <row r="15" spans="1:146" ht="15.75">
      <c r="A15" s="1942"/>
      <c r="B15" s="328" t="s">
        <v>181</v>
      </c>
      <c r="C15" s="294">
        <v>0</v>
      </c>
      <c r="D15" s="294">
        <v>0</v>
      </c>
      <c r="E15" s="294">
        <v>0</v>
      </c>
      <c r="F15" s="306"/>
      <c r="G15" s="307"/>
      <c r="H15" s="297"/>
      <c r="I15" s="300"/>
      <c r="J15" s="297"/>
      <c r="K15" s="300"/>
      <c r="L15" s="297"/>
      <c r="M15" s="299"/>
      <c r="N15" s="297"/>
      <c r="O15" s="298"/>
      <c r="P15" s="297"/>
      <c r="Q15" s="298"/>
      <c r="R15" s="300"/>
      <c r="S15" s="300"/>
      <c r="T15" s="297"/>
      <c r="U15" s="329"/>
      <c r="V15" s="297"/>
      <c r="W15" s="298"/>
      <c r="X15" s="297"/>
      <c r="Y15" s="298"/>
      <c r="Z15" s="297"/>
      <c r="AA15" s="298"/>
      <c r="AB15" s="300"/>
      <c r="AC15" s="329"/>
      <c r="AD15" s="297"/>
      <c r="AE15" s="298"/>
      <c r="AF15" s="297"/>
      <c r="AG15" s="299"/>
      <c r="AH15" s="302"/>
      <c r="AI15" s="303"/>
      <c r="AJ15" s="302"/>
      <c r="AK15" s="298"/>
      <c r="AL15" s="92" t="s">
        <v>70</v>
      </c>
      <c r="AM15" s="290"/>
      <c r="AN15" s="290"/>
      <c r="AO15" s="290"/>
      <c r="AP15" s="290"/>
      <c r="AQ15" s="290"/>
      <c r="AR15" s="290"/>
      <c r="AS15" s="290"/>
      <c r="AT15" s="290"/>
      <c r="AU15" s="290"/>
      <c r="AV15" s="290"/>
      <c r="AW15" s="290"/>
      <c r="AX15" s="326" t="s">
        <v>77</v>
      </c>
      <c r="AY15" s="326" t="s">
        <v>77</v>
      </c>
      <c r="AZ15" s="315"/>
      <c r="BA15" s="119"/>
      <c r="BB15" s="119"/>
      <c r="BC15" s="7"/>
      <c r="BD15" s="119"/>
      <c r="BE15" s="63" t="s">
        <v>77</v>
      </c>
      <c r="BF15" s="63" t="s">
        <v>77</v>
      </c>
      <c r="BH15" s="316">
        <v>0</v>
      </c>
      <c r="BI15" s="316">
        <v>0</v>
      </c>
      <c r="BJ15" s="315"/>
      <c r="BK15" s="119"/>
      <c r="BL15" s="119"/>
      <c r="BN15" s="119"/>
      <c r="BR15" s="216"/>
      <c r="BS15" s="216"/>
      <c r="BT15" s="216"/>
      <c r="BU15" s="216"/>
      <c r="BV15" s="216"/>
      <c r="BW15" s="216"/>
      <c r="BX15" s="216"/>
      <c r="BY15" s="216"/>
      <c r="BZ15" s="216"/>
      <c r="CA15" s="216"/>
      <c r="CB15" s="216"/>
      <c r="CC15" s="216"/>
      <c r="CD15" s="216"/>
      <c r="CE15" s="216"/>
    </row>
    <row r="16" spans="1:146" ht="15.75">
      <c r="A16" s="1942"/>
      <c r="B16" s="330" t="s">
        <v>182</v>
      </c>
      <c r="C16" s="331">
        <v>0</v>
      </c>
      <c r="D16" s="331">
        <v>0</v>
      </c>
      <c r="E16" s="331">
        <v>0</v>
      </c>
      <c r="F16" s="306"/>
      <c r="G16" s="307"/>
      <c r="H16" s="308"/>
      <c r="I16" s="311"/>
      <c r="J16" s="308"/>
      <c r="K16" s="311"/>
      <c r="L16" s="308"/>
      <c r="M16" s="310"/>
      <c r="N16" s="308"/>
      <c r="O16" s="309"/>
      <c r="P16" s="308"/>
      <c r="Q16" s="309"/>
      <c r="R16" s="311"/>
      <c r="S16" s="311"/>
      <c r="T16" s="308"/>
      <c r="U16" s="332"/>
      <c r="V16" s="308"/>
      <c r="W16" s="309"/>
      <c r="X16" s="308"/>
      <c r="Y16" s="309"/>
      <c r="Z16" s="308"/>
      <c r="AA16" s="309"/>
      <c r="AB16" s="311"/>
      <c r="AC16" s="332"/>
      <c r="AD16" s="308"/>
      <c r="AE16" s="309"/>
      <c r="AF16" s="308"/>
      <c r="AG16" s="310"/>
      <c r="AH16" s="313"/>
      <c r="AI16" s="314"/>
      <c r="AJ16" s="313"/>
      <c r="AK16" s="309"/>
      <c r="AL16" s="92" t="s">
        <v>70</v>
      </c>
      <c r="AM16" s="290"/>
      <c r="AN16" s="290"/>
      <c r="AO16" s="290"/>
      <c r="AP16" s="290"/>
      <c r="AQ16" s="290"/>
      <c r="AR16" s="290"/>
      <c r="AS16" s="290"/>
      <c r="AT16" s="290"/>
      <c r="AU16" s="290"/>
      <c r="AV16" s="290"/>
      <c r="AW16" s="290"/>
      <c r="AX16" s="315"/>
      <c r="AY16" s="315"/>
      <c r="AZ16" s="315"/>
      <c r="BA16" s="119"/>
      <c r="BB16" s="119"/>
      <c r="BC16" s="7"/>
      <c r="BD16" s="119"/>
      <c r="BE16" s="63" t="s">
        <v>77</v>
      </c>
      <c r="BF16" s="63" t="s">
        <v>77</v>
      </c>
      <c r="BH16" s="315"/>
      <c r="BI16" s="315"/>
      <c r="BJ16" s="315"/>
      <c r="BK16" s="119"/>
      <c r="BL16" s="119"/>
      <c r="BN16" s="119"/>
      <c r="BR16" s="216"/>
      <c r="BS16" s="216"/>
      <c r="BT16" s="216"/>
      <c r="BU16" s="216"/>
      <c r="BV16" s="216"/>
      <c r="BW16" s="216"/>
      <c r="BX16" s="216"/>
      <c r="BY16" s="216"/>
      <c r="BZ16" s="216"/>
      <c r="CA16" s="216"/>
      <c r="CB16" s="216"/>
      <c r="CC16" s="216"/>
      <c r="CD16" s="216"/>
      <c r="CE16" s="216"/>
    </row>
    <row r="17" spans="1:139" ht="15.75">
      <c r="A17" s="1943"/>
      <c r="B17" s="317" t="s">
        <v>23</v>
      </c>
      <c r="C17" s="318">
        <v>0</v>
      </c>
      <c r="D17" s="318">
        <v>0</v>
      </c>
      <c r="E17" s="318">
        <v>0</v>
      </c>
      <c r="F17" s="306"/>
      <c r="G17" s="307"/>
      <c r="H17" s="319">
        <v>0</v>
      </c>
      <c r="I17" s="320">
        <v>0</v>
      </c>
      <c r="J17" s="319">
        <v>0</v>
      </c>
      <c r="K17" s="320">
        <v>0</v>
      </c>
      <c r="L17" s="319">
        <v>0</v>
      </c>
      <c r="M17" s="321">
        <v>0</v>
      </c>
      <c r="N17" s="319">
        <v>0</v>
      </c>
      <c r="O17" s="320">
        <v>0</v>
      </c>
      <c r="P17" s="319">
        <v>0</v>
      </c>
      <c r="Q17" s="320">
        <v>0</v>
      </c>
      <c r="R17" s="322">
        <v>0</v>
      </c>
      <c r="S17" s="320">
        <v>0</v>
      </c>
      <c r="T17" s="319">
        <v>0</v>
      </c>
      <c r="U17" s="321">
        <v>0</v>
      </c>
      <c r="V17" s="319">
        <v>0</v>
      </c>
      <c r="W17" s="320">
        <v>0</v>
      </c>
      <c r="X17" s="319">
        <v>0</v>
      </c>
      <c r="Y17" s="320">
        <v>0</v>
      </c>
      <c r="Z17" s="319">
        <v>0</v>
      </c>
      <c r="AA17" s="320">
        <v>0</v>
      </c>
      <c r="AB17" s="322">
        <v>0</v>
      </c>
      <c r="AC17" s="321">
        <v>0</v>
      </c>
      <c r="AD17" s="319">
        <v>0</v>
      </c>
      <c r="AE17" s="320">
        <v>0</v>
      </c>
      <c r="AF17" s="319">
        <v>0</v>
      </c>
      <c r="AG17" s="321">
        <v>0</v>
      </c>
      <c r="AH17" s="323">
        <v>0</v>
      </c>
      <c r="AI17" s="324">
        <v>0</v>
      </c>
      <c r="AJ17" s="323">
        <v>0</v>
      </c>
      <c r="AK17" s="320">
        <v>0</v>
      </c>
      <c r="AL17" s="92" t="s">
        <v>70</v>
      </c>
      <c r="AM17" s="325"/>
      <c r="AN17" s="325"/>
      <c r="AO17" s="325"/>
      <c r="AP17" s="325"/>
      <c r="AQ17" s="325"/>
      <c r="AR17" s="325"/>
      <c r="AS17" s="325"/>
      <c r="AT17" s="325"/>
      <c r="AU17" s="325"/>
      <c r="AV17" s="325"/>
      <c r="AW17" s="325"/>
      <c r="AX17" s="315"/>
      <c r="AY17" s="315"/>
      <c r="AZ17" s="315"/>
      <c r="BA17" s="119"/>
      <c r="BB17" s="119"/>
      <c r="BC17" s="7"/>
      <c r="BD17" s="238"/>
      <c r="BE17" s="81"/>
      <c r="BF17" s="81"/>
      <c r="BH17" s="315"/>
      <c r="BI17" s="315"/>
      <c r="BJ17" s="315"/>
      <c r="BK17" s="119"/>
      <c r="BL17" s="119"/>
      <c r="BN17" s="119"/>
      <c r="BR17" s="216"/>
      <c r="BS17" s="216"/>
      <c r="BT17" s="216"/>
      <c r="BU17" s="216"/>
      <c r="BV17" s="216"/>
      <c r="BW17" s="216"/>
      <c r="BX17" s="216"/>
      <c r="BY17" s="216"/>
      <c r="BZ17" s="216"/>
      <c r="CA17" s="216"/>
      <c r="CB17" s="216"/>
      <c r="CC17" s="216"/>
      <c r="CD17" s="216"/>
      <c r="CE17" s="216"/>
    </row>
    <row r="18" spans="1:139" ht="15.75">
      <c r="A18" s="1941" t="s">
        <v>183</v>
      </c>
      <c r="B18" s="328" t="s">
        <v>179</v>
      </c>
      <c r="C18" s="333">
        <v>0</v>
      </c>
      <c r="D18" s="333">
        <v>0</v>
      </c>
      <c r="E18" s="333">
        <v>0</v>
      </c>
      <c r="F18" s="306"/>
      <c r="G18" s="307"/>
      <c r="H18" s="297"/>
      <c r="I18" s="300"/>
      <c r="J18" s="297"/>
      <c r="K18" s="300"/>
      <c r="L18" s="297"/>
      <c r="M18" s="299"/>
      <c r="N18" s="297"/>
      <c r="O18" s="298"/>
      <c r="P18" s="297"/>
      <c r="Q18" s="298"/>
      <c r="R18" s="300"/>
      <c r="S18" s="300"/>
      <c r="T18" s="297"/>
      <c r="U18" s="329"/>
      <c r="V18" s="297"/>
      <c r="W18" s="298"/>
      <c r="X18" s="297"/>
      <c r="Y18" s="298"/>
      <c r="Z18" s="297"/>
      <c r="AA18" s="298"/>
      <c r="AB18" s="300"/>
      <c r="AC18" s="329"/>
      <c r="AD18" s="297"/>
      <c r="AE18" s="298"/>
      <c r="AF18" s="297"/>
      <c r="AG18" s="299"/>
      <c r="AH18" s="302"/>
      <c r="AI18" s="303"/>
      <c r="AJ18" s="302"/>
      <c r="AK18" s="298"/>
      <c r="AL18" s="92" t="s">
        <v>70</v>
      </c>
      <c r="AM18" s="290"/>
      <c r="AN18" s="290"/>
      <c r="AO18" s="290"/>
      <c r="AP18" s="290"/>
      <c r="AQ18" s="290"/>
      <c r="AR18" s="290"/>
      <c r="AS18" s="290"/>
      <c r="AT18" s="290"/>
      <c r="AU18" s="290"/>
      <c r="AV18" s="290"/>
      <c r="AW18" s="290"/>
      <c r="AX18" s="334"/>
      <c r="AY18" s="334"/>
      <c r="AZ18" s="334"/>
      <c r="BA18" s="334"/>
      <c r="BB18" s="334"/>
      <c r="BC18" s="334"/>
      <c r="BD18" s="315"/>
      <c r="BE18" s="63" t="s">
        <v>77</v>
      </c>
      <c r="BF18" s="63" t="s">
        <v>77</v>
      </c>
      <c r="BH18" s="316">
        <v>0</v>
      </c>
      <c r="BI18" s="316">
        <v>0</v>
      </c>
      <c r="BJ18" s="316">
        <v>0</v>
      </c>
      <c r="BK18" s="316">
        <v>0</v>
      </c>
      <c r="BL18" s="316">
        <v>0</v>
      </c>
      <c r="BM18" s="316">
        <v>0</v>
      </c>
      <c r="BN18" s="315"/>
      <c r="BO18" s="315"/>
      <c r="BR18" s="216"/>
      <c r="BS18" s="216"/>
      <c r="BT18" s="216"/>
      <c r="BU18" s="216"/>
      <c r="BV18" s="216"/>
      <c r="BW18" s="216"/>
      <c r="BX18" s="216"/>
      <c r="BY18" s="216"/>
      <c r="BZ18" s="216"/>
      <c r="CA18" s="216"/>
      <c r="CB18" s="216"/>
      <c r="CC18" s="216"/>
      <c r="CD18" s="216"/>
      <c r="CE18" s="216"/>
    </row>
    <row r="19" spans="1:139" ht="15.75">
      <c r="A19" s="1942"/>
      <c r="B19" s="330" t="s">
        <v>180</v>
      </c>
      <c r="C19" s="305">
        <v>0</v>
      </c>
      <c r="D19" s="305">
        <v>0</v>
      </c>
      <c r="E19" s="305">
        <v>0</v>
      </c>
      <c r="F19" s="306"/>
      <c r="G19" s="307"/>
      <c r="H19" s="308"/>
      <c r="I19" s="311"/>
      <c r="J19" s="308"/>
      <c r="K19" s="311"/>
      <c r="L19" s="308"/>
      <c r="M19" s="310"/>
      <c r="N19" s="308"/>
      <c r="O19" s="309"/>
      <c r="P19" s="308"/>
      <c r="Q19" s="309"/>
      <c r="R19" s="311"/>
      <c r="S19" s="311"/>
      <c r="T19" s="308"/>
      <c r="U19" s="332"/>
      <c r="V19" s="308"/>
      <c r="W19" s="309"/>
      <c r="X19" s="308"/>
      <c r="Y19" s="309"/>
      <c r="Z19" s="308"/>
      <c r="AA19" s="309"/>
      <c r="AB19" s="311"/>
      <c r="AC19" s="332"/>
      <c r="AD19" s="308"/>
      <c r="AE19" s="309"/>
      <c r="AF19" s="308"/>
      <c r="AG19" s="310"/>
      <c r="AH19" s="313"/>
      <c r="AI19" s="314"/>
      <c r="AJ19" s="313"/>
      <c r="AK19" s="309"/>
      <c r="AL19" s="92" t="s">
        <v>70</v>
      </c>
      <c r="AM19" s="290"/>
      <c r="AN19" s="290"/>
      <c r="AO19" s="290"/>
      <c r="AP19" s="290"/>
      <c r="AQ19" s="290"/>
      <c r="AR19" s="290"/>
      <c r="AS19" s="290"/>
      <c r="AT19" s="290"/>
      <c r="AU19" s="290"/>
      <c r="AV19" s="290"/>
      <c r="AW19" s="290"/>
      <c r="AX19" s="291" t="s">
        <v>77</v>
      </c>
      <c r="AY19" s="291" t="s">
        <v>77</v>
      </c>
      <c r="AZ19" s="291" t="s">
        <v>77</v>
      </c>
      <c r="BA19" s="291" t="s">
        <v>77</v>
      </c>
      <c r="BB19" s="291" t="s">
        <v>77</v>
      </c>
      <c r="BC19" s="291" t="s">
        <v>77</v>
      </c>
      <c r="BD19" s="315"/>
      <c r="BE19" s="63" t="s">
        <v>77</v>
      </c>
      <c r="BF19" s="63" t="s">
        <v>77</v>
      </c>
      <c r="BH19" s="316">
        <v>0</v>
      </c>
      <c r="BI19" s="316">
        <v>0</v>
      </c>
      <c r="BJ19" s="316">
        <v>0</v>
      </c>
      <c r="BK19" s="316">
        <v>0</v>
      </c>
      <c r="BL19" s="316">
        <v>0</v>
      </c>
      <c r="BM19" s="316">
        <v>0</v>
      </c>
      <c r="BN19" s="315"/>
      <c r="BR19" s="216"/>
      <c r="BS19" s="216"/>
      <c r="BT19" s="216"/>
      <c r="BU19" s="216"/>
      <c r="BV19" s="216"/>
      <c r="BW19" s="216"/>
      <c r="BX19" s="216"/>
      <c r="BY19" s="216"/>
      <c r="BZ19" s="216"/>
      <c r="CA19" s="216"/>
      <c r="CB19" s="216"/>
      <c r="CC19" s="216"/>
      <c r="CD19" s="216"/>
      <c r="CE19" s="216"/>
    </row>
    <row r="20" spans="1:139" ht="15.75">
      <c r="A20" s="1942"/>
      <c r="B20" s="317" t="s">
        <v>23</v>
      </c>
      <c r="C20" s="318">
        <v>0</v>
      </c>
      <c r="D20" s="318">
        <v>0</v>
      </c>
      <c r="E20" s="318">
        <v>0</v>
      </c>
      <c r="F20" s="306"/>
      <c r="G20" s="307"/>
      <c r="H20" s="319">
        <v>0</v>
      </c>
      <c r="I20" s="320">
        <v>0</v>
      </c>
      <c r="J20" s="319">
        <v>0</v>
      </c>
      <c r="K20" s="320">
        <v>0</v>
      </c>
      <c r="L20" s="319">
        <v>0</v>
      </c>
      <c r="M20" s="321">
        <v>0</v>
      </c>
      <c r="N20" s="319">
        <v>0</v>
      </c>
      <c r="O20" s="320">
        <v>0</v>
      </c>
      <c r="P20" s="319">
        <v>0</v>
      </c>
      <c r="Q20" s="320">
        <v>0</v>
      </c>
      <c r="R20" s="322">
        <v>0</v>
      </c>
      <c r="S20" s="320">
        <v>0</v>
      </c>
      <c r="T20" s="319">
        <v>0</v>
      </c>
      <c r="U20" s="321">
        <v>0</v>
      </c>
      <c r="V20" s="319">
        <v>0</v>
      </c>
      <c r="W20" s="320">
        <v>0</v>
      </c>
      <c r="X20" s="319">
        <v>0</v>
      </c>
      <c r="Y20" s="320">
        <v>0</v>
      </c>
      <c r="Z20" s="319">
        <v>0</v>
      </c>
      <c r="AA20" s="320">
        <v>0</v>
      </c>
      <c r="AB20" s="322">
        <v>0</v>
      </c>
      <c r="AC20" s="321">
        <v>0</v>
      </c>
      <c r="AD20" s="319">
        <v>0</v>
      </c>
      <c r="AE20" s="320">
        <v>0</v>
      </c>
      <c r="AF20" s="319">
        <v>0</v>
      </c>
      <c r="AG20" s="321">
        <v>0</v>
      </c>
      <c r="AH20" s="323">
        <v>0</v>
      </c>
      <c r="AI20" s="324">
        <v>0</v>
      </c>
      <c r="AJ20" s="323">
        <v>0</v>
      </c>
      <c r="AK20" s="320">
        <v>0</v>
      </c>
      <c r="AL20" s="92" t="s">
        <v>70</v>
      </c>
      <c r="AM20" s="325"/>
      <c r="AN20" s="325"/>
      <c r="AO20" s="325"/>
      <c r="AP20" s="325"/>
      <c r="AQ20" s="325"/>
      <c r="AR20" s="325"/>
      <c r="AS20" s="325"/>
      <c r="AT20" s="325"/>
      <c r="AU20" s="325"/>
      <c r="AV20" s="325"/>
      <c r="AW20" s="325"/>
      <c r="AX20" s="326" t="s">
        <v>77</v>
      </c>
      <c r="AY20" s="326" t="s">
        <v>77</v>
      </c>
      <c r="AZ20" s="315"/>
      <c r="BA20" s="315"/>
      <c r="BB20" s="315"/>
      <c r="BC20" s="315"/>
      <c r="BD20" s="315"/>
      <c r="BE20" s="81"/>
      <c r="BF20" s="81"/>
      <c r="BG20" s="7"/>
      <c r="BH20" s="316">
        <v>0</v>
      </c>
      <c r="BI20" s="316">
        <v>0</v>
      </c>
      <c r="BJ20" s="315"/>
      <c r="BK20" s="315"/>
      <c r="BL20" s="315"/>
      <c r="BM20" s="315"/>
      <c r="BN20" s="315"/>
      <c r="BO20" s="7"/>
      <c r="BP20" s="7"/>
      <c r="BQ20" s="7"/>
      <c r="BR20" s="216"/>
      <c r="BS20" s="216"/>
      <c r="BT20" s="216"/>
      <c r="BU20" s="216"/>
      <c r="BV20" s="216"/>
      <c r="BW20" s="216"/>
      <c r="BX20" s="216"/>
      <c r="BY20" s="216"/>
      <c r="BZ20" s="216"/>
      <c r="CA20" s="216"/>
      <c r="CB20" s="216"/>
      <c r="CC20" s="216"/>
      <c r="CD20" s="216"/>
      <c r="CE20" s="216"/>
      <c r="CF20" s="216"/>
      <c r="CG20" s="216"/>
      <c r="CH20" s="216"/>
      <c r="CI20" s="216"/>
      <c r="CJ20" s="216"/>
      <c r="CK20" s="216"/>
      <c r="CL20" s="216"/>
      <c r="CM20" s="216"/>
      <c r="CN20" s="216"/>
      <c r="CO20" s="216"/>
      <c r="CP20" s="216"/>
      <c r="CQ20" s="216"/>
      <c r="CR20" s="216"/>
      <c r="CS20" s="216"/>
      <c r="CT20" s="216"/>
      <c r="CU20" s="216"/>
      <c r="CV20" s="216"/>
      <c r="CW20" s="216"/>
      <c r="CX20" s="216"/>
      <c r="CY20" s="216"/>
      <c r="CZ20" s="216"/>
      <c r="DA20" s="216"/>
      <c r="DB20" s="216"/>
      <c r="DC20" s="216"/>
      <c r="DD20" s="216"/>
      <c r="DE20" s="216"/>
      <c r="DF20" s="216"/>
      <c r="DG20" s="216"/>
      <c r="DH20" s="216"/>
      <c r="DI20" s="216"/>
      <c r="DJ20" s="216"/>
      <c r="DK20" s="216"/>
      <c r="DL20" s="216"/>
      <c r="DM20" s="216"/>
      <c r="DN20" s="216"/>
      <c r="DO20" s="216"/>
      <c r="DP20" s="216"/>
      <c r="DQ20" s="216"/>
      <c r="DR20" s="216"/>
      <c r="DS20" s="216"/>
      <c r="DT20" s="216"/>
      <c r="DU20" s="216"/>
      <c r="DV20" s="216"/>
      <c r="DW20" s="216"/>
      <c r="DX20" s="216"/>
      <c r="DY20" s="216"/>
      <c r="DZ20" s="216"/>
      <c r="EA20" s="216"/>
      <c r="EB20" s="216"/>
      <c r="EC20" s="216"/>
      <c r="ED20" s="216"/>
      <c r="EE20" s="216"/>
      <c r="EF20" s="216"/>
      <c r="EG20" s="216"/>
      <c r="EH20" s="216"/>
      <c r="EI20" s="216"/>
    </row>
    <row r="21" spans="1:139" ht="15.75">
      <c r="A21" s="1942"/>
      <c r="B21" s="328" t="s">
        <v>181</v>
      </c>
      <c r="C21" s="333">
        <v>0</v>
      </c>
      <c r="D21" s="333">
        <v>0</v>
      </c>
      <c r="E21" s="333">
        <v>0</v>
      </c>
      <c r="F21" s="306"/>
      <c r="G21" s="307"/>
      <c r="H21" s="297"/>
      <c r="I21" s="300"/>
      <c r="J21" s="297"/>
      <c r="K21" s="300"/>
      <c r="L21" s="297"/>
      <c r="M21" s="299"/>
      <c r="N21" s="297"/>
      <c r="O21" s="298"/>
      <c r="P21" s="297"/>
      <c r="Q21" s="298"/>
      <c r="R21" s="300"/>
      <c r="S21" s="300"/>
      <c r="T21" s="297"/>
      <c r="U21" s="329"/>
      <c r="V21" s="297"/>
      <c r="W21" s="298"/>
      <c r="X21" s="297"/>
      <c r="Y21" s="298"/>
      <c r="Z21" s="297"/>
      <c r="AA21" s="298"/>
      <c r="AB21" s="300"/>
      <c r="AC21" s="329"/>
      <c r="AD21" s="297"/>
      <c r="AE21" s="298"/>
      <c r="AF21" s="297"/>
      <c r="AG21" s="299"/>
      <c r="AH21" s="302"/>
      <c r="AI21" s="303"/>
      <c r="AJ21" s="302"/>
      <c r="AK21" s="298"/>
      <c r="AL21" s="92" t="s">
        <v>70</v>
      </c>
      <c r="AM21" s="290"/>
      <c r="AN21" s="290"/>
      <c r="AO21" s="290"/>
      <c r="AP21" s="290"/>
      <c r="AQ21" s="290"/>
      <c r="AR21" s="290"/>
      <c r="AS21" s="290"/>
      <c r="AT21" s="290"/>
      <c r="AU21" s="290"/>
      <c r="AV21" s="290"/>
      <c r="AW21" s="290"/>
      <c r="AX21" s="315"/>
      <c r="AY21" s="315"/>
      <c r="AZ21" s="315"/>
      <c r="BA21" s="315"/>
      <c r="BB21" s="315"/>
      <c r="BC21" s="315"/>
      <c r="BD21" s="315"/>
      <c r="BE21" s="63" t="s">
        <v>77</v>
      </c>
      <c r="BF21" s="63" t="s">
        <v>77</v>
      </c>
      <c r="BG21" s="7"/>
      <c r="BH21" s="315"/>
      <c r="BI21" s="315"/>
      <c r="BJ21" s="315"/>
      <c r="BK21" s="315"/>
      <c r="BL21" s="315"/>
      <c r="BM21" s="315"/>
      <c r="BN21" s="315"/>
      <c r="BO21" s="7"/>
      <c r="BP21" s="7"/>
      <c r="BQ21" s="7"/>
      <c r="BR21" s="216"/>
      <c r="BS21" s="216"/>
      <c r="BT21" s="216"/>
      <c r="BU21" s="216"/>
      <c r="BV21" s="216"/>
      <c r="BW21" s="216"/>
      <c r="BX21" s="216"/>
      <c r="BY21" s="216"/>
      <c r="BZ21" s="216"/>
      <c r="CA21" s="216"/>
      <c r="CB21" s="216"/>
      <c r="CC21" s="216"/>
      <c r="CD21" s="216"/>
      <c r="CE21" s="216"/>
      <c r="CF21" s="216"/>
      <c r="CG21" s="216"/>
      <c r="CH21" s="216"/>
      <c r="CI21" s="216"/>
      <c r="CJ21" s="216"/>
      <c r="CK21" s="216"/>
      <c r="CL21" s="216"/>
      <c r="CM21" s="216"/>
      <c r="CN21" s="216"/>
      <c r="CO21" s="216"/>
      <c r="CP21" s="216"/>
      <c r="CQ21" s="216"/>
      <c r="CR21" s="216"/>
      <c r="CS21" s="216"/>
      <c r="CT21" s="216"/>
      <c r="CU21" s="216"/>
      <c r="CV21" s="216"/>
      <c r="CW21" s="216"/>
      <c r="CX21" s="216"/>
      <c r="CY21" s="216"/>
      <c r="CZ21" s="216"/>
      <c r="DA21" s="216"/>
      <c r="DB21" s="216"/>
      <c r="DC21" s="216"/>
      <c r="DD21" s="216"/>
      <c r="DE21" s="216"/>
      <c r="DF21" s="216"/>
      <c r="DG21" s="216"/>
      <c r="DH21" s="216"/>
      <c r="DI21" s="216"/>
      <c r="DJ21" s="216"/>
      <c r="DK21" s="216"/>
      <c r="DL21" s="216"/>
      <c r="DM21" s="216"/>
      <c r="DN21" s="216"/>
      <c r="DO21" s="216"/>
      <c r="DP21" s="216"/>
      <c r="DQ21" s="216"/>
      <c r="DR21" s="216"/>
      <c r="DS21" s="216"/>
      <c r="DT21" s="216"/>
      <c r="DU21" s="216"/>
      <c r="DV21" s="216"/>
      <c r="DW21" s="216"/>
      <c r="DX21" s="216"/>
      <c r="DY21" s="216"/>
      <c r="DZ21" s="216"/>
      <c r="EA21" s="216"/>
      <c r="EB21" s="216"/>
      <c r="EC21" s="216"/>
      <c r="ED21" s="216"/>
      <c r="EE21" s="216"/>
      <c r="EF21" s="216"/>
      <c r="EG21" s="216"/>
      <c r="EH21" s="216"/>
      <c r="EI21" s="216"/>
    </row>
    <row r="22" spans="1:139" ht="15.75">
      <c r="A22" s="1942"/>
      <c r="B22" s="330" t="s">
        <v>182</v>
      </c>
      <c r="C22" s="305">
        <v>0</v>
      </c>
      <c r="D22" s="305">
        <v>0</v>
      </c>
      <c r="E22" s="305">
        <v>0</v>
      </c>
      <c r="F22" s="306"/>
      <c r="G22" s="307"/>
      <c r="H22" s="308"/>
      <c r="I22" s="311"/>
      <c r="J22" s="308"/>
      <c r="K22" s="311"/>
      <c r="L22" s="308"/>
      <c r="M22" s="310"/>
      <c r="N22" s="308"/>
      <c r="O22" s="309"/>
      <c r="P22" s="308"/>
      <c r="Q22" s="309"/>
      <c r="R22" s="311"/>
      <c r="S22" s="311"/>
      <c r="T22" s="308"/>
      <c r="U22" s="332"/>
      <c r="V22" s="308"/>
      <c r="W22" s="309"/>
      <c r="X22" s="308"/>
      <c r="Y22" s="309"/>
      <c r="Z22" s="308"/>
      <c r="AA22" s="309"/>
      <c r="AB22" s="311"/>
      <c r="AC22" s="332"/>
      <c r="AD22" s="308"/>
      <c r="AE22" s="309"/>
      <c r="AF22" s="308"/>
      <c r="AG22" s="310"/>
      <c r="AH22" s="313"/>
      <c r="AI22" s="314"/>
      <c r="AJ22" s="313"/>
      <c r="AK22" s="309"/>
      <c r="AL22" s="92" t="s">
        <v>70</v>
      </c>
      <c r="AM22" s="290"/>
      <c r="AN22" s="290"/>
      <c r="AO22" s="290"/>
      <c r="AP22" s="290"/>
      <c r="AQ22" s="290"/>
      <c r="AR22" s="290"/>
      <c r="AS22" s="290"/>
      <c r="AT22" s="290"/>
      <c r="AU22" s="290"/>
      <c r="AV22" s="290"/>
      <c r="AW22" s="290"/>
      <c r="AX22" s="291" t="s">
        <v>77</v>
      </c>
      <c r="AY22" s="291" t="s">
        <v>77</v>
      </c>
      <c r="AZ22" s="291" t="s">
        <v>77</v>
      </c>
      <c r="BA22" s="291" t="s">
        <v>77</v>
      </c>
      <c r="BB22" s="291" t="s">
        <v>77</v>
      </c>
      <c r="BC22" s="291" t="s">
        <v>77</v>
      </c>
      <c r="BD22" s="315"/>
      <c r="BE22" s="63" t="s">
        <v>77</v>
      </c>
      <c r="BF22" s="63" t="s">
        <v>77</v>
      </c>
      <c r="BG22" s="7"/>
      <c r="BH22" s="316">
        <v>0</v>
      </c>
      <c r="BI22" s="316">
        <v>0</v>
      </c>
      <c r="BJ22" s="316">
        <v>0</v>
      </c>
      <c r="BK22" s="316">
        <v>0</v>
      </c>
      <c r="BL22" s="316">
        <v>0</v>
      </c>
      <c r="BM22" s="316">
        <v>0</v>
      </c>
      <c r="BN22" s="315"/>
      <c r="BO22" s="7"/>
      <c r="BP22" s="7"/>
      <c r="BQ22" s="7"/>
      <c r="BR22" s="216"/>
      <c r="BS22" s="216"/>
      <c r="BT22" s="216"/>
      <c r="BU22" s="216"/>
      <c r="BV22" s="216"/>
      <c r="BW22" s="216"/>
      <c r="BX22" s="216"/>
      <c r="BY22" s="216"/>
      <c r="BZ22" s="216"/>
      <c r="CA22" s="216"/>
      <c r="CB22" s="216"/>
      <c r="CC22" s="216"/>
      <c r="CD22" s="216"/>
      <c r="CE22" s="216"/>
      <c r="CF22" s="216"/>
      <c r="CG22" s="216"/>
      <c r="CH22" s="216"/>
      <c r="CI22" s="216"/>
      <c r="CJ22" s="216"/>
      <c r="CK22" s="216"/>
      <c r="CL22" s="216"/>
      <c r="CM22" s="216"/>
      <c r="CN22" s="216"/>
      <c r="CO22" s="216"/>
      <c r="CP22" s="216"/>
      <c r="CQ22" s="216"/>
      <c r="CR22" s="216"/>
      <c r="CS22" s="216"/>
      <c r="CT22" s="216"/>
      <c r="CU22" s="216"/>
      <c r="CV22" s="216"/>
      <c r="CW22" s="216"/>
      <c r="CX22" s="216"/>
      <c r="CY22" s="216"/>
      <c r="CZ22" s="216"/>
      <c r="DA22" s="216"/>
      <c r="DB22" s="216"/>
      <c r="DC22" s="216"/>
      <c r="DD22" s="216"/>
      <c r="DE22" s="216"/>
      <c r="DF22" s="216"/>
      <c r="DG22" s="216"/>
      <c r="DH22" s="216"/>
      <c r="DI22" s="216"/>
      <c r="DJ22" s="216"/>
      <c r="DK22" s="216"/>
      <c r="DL22" s="216"/>
      <c r="DM22" s="216"/>
      <c r="DN22" s="216"/>
      <c r="DO22" s="216"/>
      <c r="DP22" s="216"/>
      <c r="DQ22" s="216"/>
      <c r="DR22" s="216"/>
      <c r="DS22" s="216"/>
      <c r="DT22" s="216"/>
      <c r="DU22" s="216"/>
      <c r="DV22" s="216"/>
      <c r="DW22" s="216"/>
      <c r="DX22" s="216"/>
      <c r="DY22" s="216"/>
      <c r="DZ22" s="216"/>
      <c r="EA22" s="216"/>
      <c r="EB22" s="216"/>
      <c r="EC22" s="216"/>
      <c r="ED22" s="216"/>
      <c r="EE22" s="216"/>
      <c r="EF22" s="216"/>
      <c r="EG22" s="216"/>
      <c r="EH22" s="216"/>
      <c r="EI22" s="216"/>
    </row>
    <row r="23" spans="1:139" ht="15.75">
      <c r="A23" s="1943"/>
      <c r="B23" s="335" t="s">
        <v>23</v>
      </c>
      <c r="C23" s="318">
        <v>0</v>
      </c>
      <c r="D23" s="318">
        <v>0</v>
      </c>
      <c r="E23" s="318">
        <v>0</v>
      </c>
      <c r="F23" s="306"/>
      <c r="G23" s="307"/>
      <c r="H23" s="319">
        <v>0</v>
      </c>
      <c r="I23" s="320">
        <v>0</v>
      </c>
      <c r="J23" s="319">
        <v>0</v>
      </c>
      <c r="K23" s="320">
        <v>0</v>
      </c>
      <c r="L23" s="319">
        <v>0</v>
      </c>
      <c r="M23" s="321">
        <v>0</v>
      </c>
      <c r="N23" s="319">
        <v>0</v>
      </c>
      <c r="O23" s="320">
        <v>0</v>
      </c>
      <c r="P23" s="319">
        <v>0</v>
      </c>
      <c r="Q23" s="320">
        <v>0</v>
      </c>
      <c r="R23" s="322">
        <v>0</v>
      </c>
      <c r="S23" s="320">
        <v>0</v>
      </c>
      <c r="T23" s="319">
        <v>0</v>
      </c>
      <c r="U23" s="321">
        <v>0</v>
      </c>
      <c r="V23" s="319">
        <v>0</v>
      </c>
      <c r="W23" s="320">
        <v>0</v>
      </c>
      <c r="X23" s="319">
        <v>0</v>
      </c>
      <c r="Y23" s="320">
        <v>0</v>
      </c>
      <c r="Z23" s="319">
        <v>0</v>
      </c>
      <c r="AA23" s="320">
        <v>0</v>
      </c>
      <c r="AB23" s="336">
        <v>0</v>
      </c>
      <c r="AC23" s="321">
        <v>0</v>
      </c>
      <c r="AD23" s="319">
        <v>0</v>
      </c>
      <c r="AE23" s="320">
        <v>0</v>
      </c>
      <c r="AF23" s="319">
        <v>0</v>
      </c>
      <c r="AG23" s="321">
        <v>0</v>
      </c>
      <c r="AH23" s="323">
        <v>0</v>
      </c>
      <c r="AI23" s="324">
        <v>0</v>
      </c>
      <c r="AJ23" s="323">
        <v>0</v>
      </c>
      <c r="AK23" s="320">
        <v>0</v>
      </c>
      <c r="AL23" s="92" t="s">
        <v>70</v>
      </c>
      <c r="AM23" s="325"/>
      <c r="AN23" s="325"/>
      <c r="AO23" s="325"/>
      <c r="AP23" s="325"/>
      <c r="AQ23" s="325"/>
      <c r="AR23" s="325"/>
      <c r="AS23" s="325"/>
      <c r="AT23" s="325"/>
      <c r="AU23" s="325"/>
      <c r="AV23" s="325"/>
      <c r="AW23" s="325"/>
      <c r="AX23" s="326" t="s">
        <v>77</v>
      </c>
      <c r="AY23" s="326" t="s">
        <v>77</v>
      </c>
      <c r="AZ23" s="7"/>
      <c r="BA23" s="259"/>
      <c r="BB23" s="259"/>
      <c r="BC23" s="7"/>
      <c r="BD23" s="7"/>
      <c r="BE23" s="81"/>
      <c r="BF23" s="81"/>
      <c r="BG23" s="7"/>
      <c r="BH23" s="316">
        <v>0</v>
      </c>
      <c r="BI23" s="316">
        <v>0</v>
      </c>
      <c r="BJ23" s="7"/>
      <c r="BK23" s="259"/>
      <c r="BL23" s="259"/>
      <c r="BM23" s="7"/>
      <c r="BN23" s="7"/>
      <c r="BO23" s="7"/>
      <c r="BP23" s="7"/>
      <c r="BQ23" s="7"/>
      <c r="BR23" s="216"/>
      <c r="BS23" s="216"/>
      <c r="BT23" s="216"/>
      <c r="BU23" s="216"/>
      <c r="BV23" s="216"/>
      <c r="BW23" s="216"/>
      <c r="BX23" s="216"/>
      <c r="BY23" s="216"/>
      <c r="BZ23" s="216"/>
      <c r="CA23" s="216"/>
      <c r="CB23" s="216"/>
      <c r="CC23" s="216"/>
      <c r="CD23" s="216"/>
      <c r="CE23" s="216"/>
      <c r="CF23" s="216"/>
      <c r="CG23" s="216"/>
      <c r="CH23" s="216"/>
      <c r="CI23" s="216"/>
      <c r="CJ23" s="216"/>
      <c r="CK23" s="216"/>
      <c r="CL23" s="216"/>
      <c r="CM23" s="216"/>
      <c r="CN23" s="216"/>
      <c r="CO23" s="216"/>
      <c r="CP23" s="216"/>
      <c r="CQ23" s="216"/>
      <c r="CR23" s="216"/>
      <c r="CS23" s="216"/>
      <c r="CT23" s="216"/>
      <c r="CU23" s="216"/>
      <c r="CV23" s="216"/>
      <c r="CW23" s="216"/>
      <c r="CX23" s="216"/>
      <c r="CY23" s="216"/>
      <c r="CZ23" s="216"/>
      <c r="DA23" s="216"/>
      <c r="DB23" s="216"/>
      <c r="DC23" s="216"/>
      <c r="DD23" s="216"/>
      <c r="DE23" s="216"/>
      <c r="DF23" s="216"/>
      <c r="DG23" s="216"/>
      <c r="DH23" s="216"/>
      <c r="DI23" s="216"/>
      <c r="DJ23" s="216"/>
      <c r="DK23" s="216"/>
      <c r="DL23" s="216"/>
      <c r="DM23" s="216"/>
      <c r="DN23" s="216"/>
      <c r="DO23" s="216"/>
      <c r="DP23" s="216"/>
      <c r="DQ23" s="216"/>
      <c r="DR23" s="216"/>
      <c r="DS23" s="216"/>
      <c r="DT23" s="216"/>
      <c r="DU23" s="216"/>
      <c r="DV23" s="216"/>
      <c r="DW23" s="216"/>
      <c r="DX23" s="216"/>
      <c r="DY23" s="216"/>
      <c r="DZ23" s="216"/>
      <c r="EA23" s="216"/>
      <c r="EB23" s="216"/>
      <c r="EC23" s="216"/>
      <c r="ED23" s="216"/>
      <c r="EE23" s="216"/>
      <c r="EF23" s="216"/>
      <c r="EG23" s="216"/>
      <c r="EH23" s="216"/>
      <c r="EI23" s="216"/>
    </row>
    <row r="24" spans="1:139">
      <c r="A24" s="1947" t="s">
        <v>184</v>
      </c>
      <c r="B24" s="293" t="s">
        <v>179</v>
      </c>
      <c r="C24" s="337">
        <v>0</v>
      </c>
      <c r="D24" s="337">
        <v>0</v>
      </c>
      <c r="E24" s="294">
        <v>0</v>
      </c>
      <c r="F24" s="306"/>
      <c r="G24" s="307"/>
      <c r="H24" s="297"/>
      <c r="I24" s="300"/>
      <c r="J24" s="297"/>
      <c r="K24" s="300"/>
      <c r="L24" s="297"/>
      <c r="M24" s="299"/>
      <c r="N24" s="297"/>
      <c r="O24" s="298"/>
      <c r="P24" s="297"/>
      <c r="Q24" s="298"/>
      <c r="R24" s="300"/>
      <c r="S24" s="300"/>
      <c r="T24" s="297"/>
      <c r="U24" s="329"/>
      <c r="V24" s="297"/>
      <c r="W24" s="298"/>
      <c r="X24" s="297"/>
      <c r="Y24" s="298"/>
      <c r="Z24" s="297"/>
      <c r="AA24" s="298"/>
      <c r="AB24" s="300"/>
      <c r="AC24" s="329"/>
      <c r="AD24" s="297"/>
      <c r="AE24" s="298"/>
      <c r="AF24" s="297"/>
      <c r="AG24" s="299"/>
      <c r="AH24" s="302"/>
      <c r="AI24" s="303"/>
      <c r="AJ24" s="302"/>
      <c r="AK24" s="298"/>
      <c r="AL24" s="92" t="s">
        <v>70</v>
      </c>
      <c r="AM24" s="290"/>
      <c r="AN24" s="290"/>
      <c r="AO24" s="290"/>
      <c r="AP24" s="290"/>
      <c r="AQ24" s="290"/>
      <c r="AR24" s="290"/>
      <c r="AS24" s="290"/>
      <c r="AT24" s="290"/>
      <c r="AU24" s="290"/>
      <c r="AV24" s="290"/>
      <c r="AW24" s="290"/>
      <c r="AX24" s="216"/>
      <c r="AY24" s="216"/>
      <c r="AZ24" s="216"/>
      <c r="BA24" s="216"/>
      <c r="BB24" s="216"/>
      <c r="BC24" s="216"/>
      <c r="BD24" s="216"/>
      <c r="BE24" s="63" t="s">
        <v>77</v>
      </c>
      <c r="BF24" s="63" t="s">
        <v>77</v>
      </c>
      <c r="BG24" s="216"/>
      <c r="BH24" s="216"/>
      <c r="BI24" s="216"/>
      <c r="BJ24" s="216"/>
      <c r="BK24" s="216"/>
      <c r="BL24" s="216"/>
      <c r="BM24" s="216"/>
      <c r="BN24" s="216"/>
      <c r="BO24" s="216"/>
      <c r="BP24" s="216"/>
      <c r="BQ24" s="216"/>
      <c r="BR24" s="216"/>
      <c r="BS24" s="216"/>
      <c r="BT24" s="216"/>
      <c r="BU24" s="216"/>
      <c r="BV24" s="216"/>
      <c r="BW24" s="216"/>
      <c r="BX24" s="216"/>
      <c r="BY24" s="216"/>
      <c r="BZ24" s="216"/>
      <c r="CA24" s="216"/>
      <c r="CB24" s="216"/>
      <c r="CC24" s="216"/>
      <c r="CD24" s="216"/>
      <c r="CE24" s="216"/>
      <c r="CF24" s="216"/>
      <c r="CG24" s="216"/>
      <c r="CH24" s="216"/>
      <c r="CI24" s="216"/>
      <c r="CJ24" s="216"/>
      <c r="CK24" s="216"/>
      <c r="CL24" s="216"/>
      <c r="CM24" s="216"/>
      <c r="CN24" s="216"/>
      <c r="CO24" s="216"/>
      <c r="CP24" s="216"/>
      <c r="CQ24" s="216"/>
      <c r="CR24" s="216"/>
      <c r="CS24" s="216"/>
      <c r="CT24" s="216"/>
      <c r="CU24" s="216"/>
      <c r="CV24" s="216"/>
      <c r="CW24" s="216"/>
      <c r="CX24" s="216"/>
      <c r="CY24" s="216"/>
      <c r="CZ24" s="216"/>
      <c r="DA24" s="216"/>
      <c r="DB24" s="216"/>
      <c r="DC24" s="216"/>
      <c r="DD24" s="216"/>
      <c r="DE24" s="216"/>
      <c r="DF24" s="216"/>
      <c r="DG24" s="216"/>
      <c r="DH24" s="216"/>
      <c r="DI24" s="216"/>
      <c r="DJ24" s="216"/>
      <c r="DK24" s="216"/>
      <c r="DL24" s="7"/>
      <c r="DM24" s="7"/>
      <c r="DN24" s="7"/>
      <c r="DO24" s="7"/>
      <c r="DP24" s="7"/>
      <c r="DQ24" s="7"/>
      <c r="DR24" s="7"/>
      <c r="DS24" s="7"/>
      <c r="DT24" s="7"/>
      <c r="DU24" s="7"/>
      <c r="DV24" s="7"/>
      <c r="DW24" s="7"/>
      <c r="DX24" s="7"/>
      <c r="DY24" s="7"/>
      <c r="DZ24" s="7"/>
      <c r="EA24" s="7"/>
      <c r="EB24" s="7"/>
      <c r="EC24" s="7"/>
      <c r="ED24" s="7"/>
      <c r="EE24" s="7"/>
      <c r="EF24" s="7"/>
      <c r="EG24" s="7"/>
      <c r="EH24" s="7"/>
      <c r="EI24" s="7"/>
    </row>
    <row r="25" spans="1:139">
      <c r="A25" s="1947"/>
      <c r="B25" s="304" t="s">
        <v>180</v>
      </c>
      <c r="C25" s="338">
        <v>0</v>
      </c>
      <c r="D25" s="338">
        <v>0</v>
      </c>
      <c r="E25" s="331">
        <v>0</v>
      </c>
      <c r="F25" s="306"/>
      <c r="G25" s="307"/>
      <c r="H25" s="308"/>
      <c r="I25" s="311"/>
      <c r="J25" s="308"/>
      <c r="K25" s="311"/>
      <c r="L25" s="308"/>
      <c r="M25" s="310"/>
      <c r="N25" s="308"/>
      <c r="O25" s="309"/>
      <c r="P25" s="308"/>
      <c r="Q25" s="309"/>
      <c r="R25" s="311"/>
      <c r="S25" s="311"/>
      <c r="T25" s="308"/>
      <c r="U25" s="332"/>
      <c r="V25" s="308"/>
      <c r="W25" s="309"/>
      <c r="X25" s="308"/>
      <c r="Y25" s="309"/>
      <c r="Z25" s="308"/>
      <c r="AA25" s="309"/>
      <c r="AB25" s="311"/>
      <c r="AC25" s="332"/>
      <c r="AD25" s="308"/>
      <c r="AE25" s="309"/>
      <c r="AF25" s="308"/>
      <c r="AG25" s="310"/>
      <c r="AH25" s="313"/>
      <c r="AI25" s="314"/>
      <c r="AJ25" s="313"/>
      <c r="AK25" s="309"/>
      <c r="AL25" s="92" t="s">
        <v>70</v>
      </c>
      <c r="AM25" s="290"/>
      <c r="AN25" s="290"/>
      <c r="AO25" s="290"/>
      <c r="AP25" s="290"/>
      <c r="AQ25" s="290"/>
      <c r="AR25" s="290"/>
      <c r="AS25" s="290"/>
      <c r="AT25" s="290"/>
      <c r="AU25" s="290"/>
      <c r="AV25" s="290"/>
      <c r="AW25" s="290"/>
      <c r="AX25" s="216"/>
      <c r="AY25" s="216"/>
      <c r="AZ25" s="216"/>
      <c r="BA25" s="216"/>
      <c r="BB25" s="216"/>
      <c r="BC25" s="216"/>
      <c r="BD25" s="216"/>
      <c r="BE25" s="63" t="s">
        <v>77</v>
      </c>
      <c r="BF25" s="63" t="s">
        <v>77</v>
      </c>
      <c r="BG25" s="216"/>
      <c r="BH25" s="216"/>
      <c r="BI25" s="216"/>
      <c r="BJ25" s="216"/>
      <c r="BK25" s="216"/>
      <c r="BL25" s="216"/>
      <c r="BM25" s="216"/>
      <c r="BN25" s="216"/>
      <c r="BO25" s="216"/>
      <c r="BP25" s="216"/>
      <c r="BQ25" s="216"/>
      <c r="BR25" s="216"/>
      <c r="BS25" s="216"/>
      <c r="BT25" s="216"/>
      <c r="BU25" s="216"/>
      <c r="BV25" s="216"/>
      <c r="BW25" s="216"/>
      <c r="BX25" s="216"/>
      <c r="BY25" s="216"/>
      <c r="BZ25" s="216"/>
      <c r="CA25" s="216"/>
      <c r="CB25" s="216"/>
      <c r="CC25" s="216"/>
      <c r="CD25" s="216"/>
      <c r="CE25" s="216"/>
      <c r="CF25" s="216"/>
      <c r="CG25" s="216"/>
      <c r="CH25" s="216"/>
      <c r="CI25" s="216"/>
      <c r="CJ25" s="216"/>
      <c r="CK25" s="216"/>
      <c r="CL25" s="216"/>
      <c r="CM25" s="216"/>
      <c r="CN25" s="216"/>
      <c r="CO25" s="216"/>
      <c r="CP25" s="216"/>
      <c r="CQ25" s="216"/>
      <c r="CR25" s="216"/>
      <c r="CS25" s="216"/>
      <c r="CT25" s="216"/>
      <c r="CU25" s="216"/>
      <c r="CV25" s="216"/>
      <c r="CW25" s="216"/>
      <c r="CX25" s="216"/>
      <c r="CY25" s="216"/>
      <c r="CZ25" s="216"/>
      <c r="DA25" s="216"/>
      <c r="DB25" s="216"/>
      <c r="DC25" s="216"/>
      <c r="DD25" s="216"/>
      <c r="DE25" s="216"/>
      <c r="DF25" s="216"/>
      <c r="DG25" s="216"/>
      <c r="DH25" s="216"/>
      <c r="DI25" s="216"/>
      <c r="DJ25" s="216"/>
      <c r="DK25" s="216"/>
      <c r="DL25" s="7"/>
      <c r="DM25" s="7"/>
      <c r="DN25" s="7"/>
      <c r="DO25" s="7"/>
      <c r="DP25" s="7"/>
      <c r="DQ25" s="7"/>
      <c r="DR25" s="7"/>
      <c r="DS25" s="7"/>
      <c r="DT25" s="7"/>
      <c r="DU25" s="7"/>
      <c r="DV25" s="7"/>
      <c r="DW25" s="7"/>
      <c r="DX25" s="7"/>
      <c r="DY25" s="7"/>
      <c r="DZ25" s="7"/>
      <c r="EA25" s="7"/>
      <c r="EB25" s="7"/>
      <c r="EC25" s="7"/>
      <c r="ED25" s="7"/>
      <c r="EE25" s="7"/>
      <c r="EF25" s="7"/>
      <c r="EG25" s="7"/>
      <c r="EH25" s="7"/>
      <c r="EI25" s="7"/>
    </row>
    <row r="26" spans="1:139" ht="15.75">
      <c r="A26" s="1947"/>
      <c r="B26" s="335" t="s">
        <v>23</v>
      </c>
      <c r="C26" s="317">
        <v>0</v>
      </c>
      <c r="D26" s="317">
        <v>0</v>
      </c>
      <c r="E26" s="318">
        <v>0</v>
      </c>
      <c r="F26" s="306"/>
      <c r="G26" s="307"/>
      <c r="H26" s="339">
        <v>0</v>
      </c>
      <c r="I26" s="340">
        <v>0</v>
      </c>
      <c r="J26" s="339">
        <v>0</v>
      </c>
      <c r="K26" s="340">
        <v>0</v>
      </c>
      <c r="L26" s="339">
        <v>0</v>
      </c>
      <c r="M26" s="341">
        <v>0</v>
      </c>
      <c r="N26" s="339">
        <v>0</v>
      </c>
      <c r="O26" s="342">
        <v>0</v>
      </c>
      <c r="P26" s="339">
        <v>0</v>
      </c>
      <c r="Q26" s="342">
        <v>0</v>
      </c>
      <c r="R26" s="343">
        <v>0</v>
      </c>
      <c r="S26" s="340">
        <v>0</v>
      </c>
      <c r="T26" s="339">
        <v>0</v>
      </c>
      <c r="U26" s="344">
        <v>0</v>
      </c>
      <c r="V26" s="339">
        <v>0</v>
      </c>
      <c r="W26" s="342">
        <v>0</v>
      </c>
      <c r="X26" s="339">
        <v>0</v>
      </c>
      <c r="Y26" s="342">
        <v>0</v>
      </c>
      <c r="Z26" s="339">
        <v>0</v>
      </c>
      <c r="AA26" s="342">
        <v>0</v>
      </c>
      <c r="AB26" s="343">
        <v>0</v>
      </c>
      <c r="AC26" s="344">
        <v>0</v>
      </c>
      <c r="AD26" s="339">
        <v>0</v>
      </c>
      <c r="AE26" s="342">
        <v>0</v>
      </c>
      <c r="AF26" s="339">
        <v>0</v>
      </c>
      <c r="AG26" s="341">
        <v>0</v>
      </c>
      <c r="AH26" s="345">
        <v>0</v>
      </c>
      <c r="AI26" s="346">
        <v>0</v>
      </c>
      <c r="AJ26" s="345">
        <v>0</v>
      </c>
      <c r="AK26" s="342">
        <v>0</v>
      </c>
      <c r="AL26" s="92" t="s">
        <v>70</v>
      </c>
      <c r="AM26" s="325"/>
      <c r="AN26" s="325"/>
      <c r="AO26" s="325"/>
      <c r="AP26" s="325"/>
      <c r="AQ26" s="325"/>
      <c r="AR26" s="325"/>
      <c r="AS26" s="325"/>
      <c r="AT26" s="325"/>
      <c r="AU26" s="325"/>
      <c r="AV26" s="325"/>
      <c r="AW26" s="325"/>
      <c r="AX26" s="326" t="s">
        <v>77</v>
      </c>
      <c r="AY26" s="326" t="s">
        <v>77</v>
      </c>
      <c r="AZ26" s="216"/>
      <c r="BA26" s="216"/>
      <c r="BB26" s="216"/>
      <c r="BC26" s="216"/>
      <c r="BD26" s="216"/>
      <c r="BE26" s="81"/>
      <c r="BF26" s="81"/>
      <c r="BG26" s="216"/>
      <c r="BH26" s="316">
        <v>0</v>
      </c>
      <c r="BI26" s="316">
        <v>0</v>
      </c>
      <c r="BJ26" s="216"/>
      <c r="BK26" s="216"/>
      <c r="BL26" s="216"/>
      <c r="BM26" s="216"/>
      <c r="BN26" s="216"/>
      <c r="BO26" s="216"/>
      <c r="BP26" s="216"/>
      <c r="BQ26" s="216"/>
      <c r="BR26" s="216"/>
      <c r="BS26" s="216"/>
      <c r="BT26" s="216"/>
      <c r="BU26" s="216"/>
      <c r="BV26" s="216"/>
      <c r="BW26" s="216"/>
      <c r="BX26" s="216"/>
      <c r="BY26" s="216"/>
      <c r="BZ26" s="216"/>
      <c r="CA26" s="216"/>
      <c r="CB26" s="216"/>
      <c r="CC26" s="216"/>
      <c r="CD26" s="216"/>
      <c r="CE26" s="216"/>
      <c r="CF26" s="216"/>
      <c r="CG26" s="216"/>
      <c r="CH26" s="216"/>
      <c r="CI26" s="216"/>
      <c r="CJ26" s="216"/>
      <c r="CK26" s="216"/>
      <c r="CL26" s="216"/>
      <c r="CM26" s="216"/>
      <c r="CN26" s="216"/>
      <c r="CO26" s="216"/>
      <c r="CP26" s="216"/>
      <c r="CQ26" s="216"/>
      <c r="CR26" s="216"/>
      <c r="CS26" s="216"/>
      <c r="CT26" s="216"/>
      <c r="CU26" s="216"/>
      <c r="CV26" s="216"/>
      <c r="CW26" s="216"/>
      <c r="CX26" s="216"/>
      <c r="CY26" s="216"/>
      <c r="CZ26" s="216"/>
      <c r="DA26" s="216"/>
      <c r="DB26" s="216"/>
      <c r="DC26" s="216"/>
      <c r="DD26" s="216"/>
      <c r="DE26" s="216"/>
      <c r="DF26" s="216"/>
      <c r="DG26" s="216"/>
      <c r="DH26" s="216"/>
      <c r="DI26" s="216"/>
      <c r="DJ26" s="216"/>
      <c r="DK26" s="216"/>
      <c r="DL26" s="7"/>
      <c r="DM26" s="7"/>
      <c r="DN26" s="7"/>
      <c r="DO26" s="7"/>
      <c r="DP26" s="7"/>
      <c r="DQ26" s="7"/>
      <c r="DR26" s="7"/>
      <c r="DS26" s="7"/>
      <c r="DT26" s="7"/>
      <c r="DU26" s="7"/>
      <c r="DV26" s="7"/>
      <c r="DW26" s="7"/>
      <c r="DX26" s="7"/>
      <c r="DY26" s="7"/>
      <c r="DZ26" s="7"/>
      <c r="EA26" s="7"/>
      <c r="EB26" s="7"/>
      <c r="EC26" s="7"/>
      <c r="ED26" s="7"/>
      <c r="EE26" s="7"/>
      <c r="EF26" s="7"/>
      <c r="EG26" s="7"/>
      <c r="EH26" s="7"/>
      <c r="EI26" s="7"/>
    </row>
    <row r="27" spans="1:139">
      <c r="A27" s="1947"/>
      <c r="B27" s="347" t="s">
        <v>181</v>
      </c>
      <c r="C27" s="337">
        <v>0</v>
      </c>
      <c r="D27" s="337">
        <v>0</v>
      </c>
      <c r="E27" s="294">
        <v>0</v>
      </c>
      <c r="F27" s="306"/>
      <c r="G27" s="307"/>
      <c r="H27" s="348"/>
      <c r="I27" s="349"/>
      <c r="J27" s="348"/>
      <c r="K27" s="349"/>
      <c r="L27" s="348"/>
      <c r="M27" s="350"/>
      <c r="N27" s="348"/>
      <c r="O27" s="351"/>
      <c r="P27" s="297"/>
      <c r="Q27" s="298"/>
      <c r="R27" s="349"/>
      <c r="S27" s="349"/>
      <c r="T27" s="348"/>
      <c r="U27" s="352"/>
      <c r="V27" s="348"/>
      <c r="W27" s="351"/>
      <c r="X27" s="348"/>
      <c r="Y27" s="351"/>
      <c r="Z27" s="348"/>
      <c r="AA27" s="351"/>
      <c r="AB27" s="349"/>
      <c r="AC27" s="352"/>
      <c r="AD27" s="348"/>
      <c r="AE27" s="351"/>
      <c r="AF27" s="348"/>
      <c r="AG27" s="350"/>
      <c r="AH27" s="353"/>
      <c r="AI27" s="354"/>
      <c r="AJ27" s="353"/>
      <c r="AK27" s="351"/>
      <c r="AL27" s="92" t="s">
        <v>70</v>
      </c>
      <c r="AM27" s="290"/>
      <c r="AN27" s="290"/>
      <c r="AO27" s="290"/>
      <c r="AP27" s="290"/>
      <c r="AQ27" s="290"/>
      <c r="AR27" s="290"/>
      <c r="AS27" s="290"/>
      <c r="AT27" s="290"/>
      <c r="AU27" s="290"/>
      <c r="AV27" s="290"/>
      <c r="AW27" s="290"/>
      <c r="AX27" s="216"/>
      <c r="AY27" s="216"/>
      <c r="AZ27" s="216"/>
      <c r="BA27" s="216"/>
      <c r="BB27" s="216"/>
      <c r="BC27" s="216"/>
      <c r="BD27" s="216"/>
      <c r="BE27" s="63" t="s">
        <v>77</v>
      </c>
      <c r="BF27" s="63" t="s">
        <v>77</v>
      </c>
      <c r="BG27" s="216"/>
      <c r="BH27" s="216"/>
      <c r="BI27" s="216"/>
      <c r="BJ27" s="216"/>
      <c r="BK27" s="216"/>
      <c r="BL27" s="216"/>
      <c r="BM27" s="216"/>
      <c r="BN27" s="216"/>
      <c r="BO27" s="216"/>
      <c r="BP27" s="216"/>
      <c r="BQ27" s="216"/>
      <c r="BR27" s="216"/>
      <c r="BS27" s="216"/>
      <c r="BT27" s="216"/>
      <c r="BU27" s="216"/>
      <c r="BV27" s="216"/>
      <c r="BW27" s="216"/>
      <c r="BX27" s="216"/>
      <c r="BY27" s="216"/>
      <c r="BZ27" s="216"/>
      <c r="CA27" s="216"/>
      <c r="CB27" s="216"/>
      <c r="CC27" s="216"/>
      <c r="CD27" s="216"/>
      <c r="CE27" s="216"/>
      <c r="CF27" s="216"/>
      <c r="CG27" s="216"/>
      <c r="CH27" s="216"/>
      <c r="CI27" s="216"/>
      <c r="CJ27" s="216"/>
      <c r="CK27" s="216"/>
      <c r="CL27" s="216"/>
      <c r="CM27" s="216"/>
      <c r="CN27" s="216"/>
      <c r="CO27" s="216"/>
      <c r="CP27" s="216"/>
      <c r="CQ27" s="216"/>
      <c r="CR27" s="216"/>
      <c r="CS27" s="216"/>
      <c r="CT27" s="216"/>
      <c r="CU27" s="216"/>
      <c r="CV27" s="216"/>
      <c r="CW27" s="216"/>
      <c r="CX27" s="216"/>
      <c r="CY27" s="216"/>
      <c r="CZ27" s="216"/>
      <c r="DA27" s="216"/>
      <c r="DB27" s="216"/>
      <c r="DC27" s="216"/>
      <c r="DD27" s="216"/>
      <c r="DE27" s="216"/>
      <c r="DF27" s="216"/>
      <c r="DG27" s="216"/>
      <c r="DH27" s="216"/>
      <c r="DI27" s="216"/>
      <c r="DJ27" s="216"/>
      <c r="DK27" s="216"/>
      <c r="DL27" s="7"/>
      <c r="DM27" s="7"/>
      <c r="DN27" s="7"/>
      <c r="DO27" s="7"/>
      <c r="DP27" s="7"/>
      <c r="DQ27" s="7"/>
      <c r="DR27" s="7"/>
      <c r="DS27" s="7"/>
      <c r="DT27" s="7"/>
      <c r="DU27" s="7"/>
      <c r="DV27" s="7"/>
      <c r="DW27" s="7"/>
      <c r="DX27" s="7"/>
      <c r="DY27" s="7"/>
      <c r="DZ27" s="7"/>
      <c r="EA27" s="7"/>
      <c r="EB27" s="7"/>
      <c r="EC27" s="7"/>
      <c r="ED27" s="7"/>
      <c r="EE27" s="7"/>
      <c r="EF27" s="7"/>
      <c r="EG27" s="7"/>
      <c r="EH27" s="7"/>
      <c r="EI27" s="7"/>
    </row>
    <row r="28" spans="1:139">
      <c r="A28" s="1947"/>
      <c r="B28" s="304" t="s">
        <v>182</v>
      </c>
      <c r="C28" s="338">
        <v>0</v>
      </c>
      <c r="D28" s="338">
        <v>0</v>
      </c>
      <c r="E28" s="331">
        <v>0</v>
      </c>
      <c r="F28" s="306"/>
      <c r="G28" s="307"/>
      <c r="H28" s="308"/>
      <c r="I28" s="311"/>
      <c r="J28" s="308"/>
      <c r="K28" s="311"/>
      <c r="L28" s="308"/>
      <c r="M28" s="310"/>
      <c r="N28" s="308"/>
      <c r="O28" s="309"/>
      <c r="P28" s="308"/>
      <c r="Q28" s="309"/>
      <c r="R28" s="311"/>
      <c r="S28" s="311"/>
      <c r="T28" s="308"/>
      <c r="U28" s="332"/>
      <c r="V28" s="308"/>
      <c r="W28" s="309"/>
      <c r="X28" s="308"/>
      <c r="Y28" s="309"/>
      <c r="Z28" s="308"/>
      <c r="AA28" s="309"/>
      <c r="AB28" s="311"/>
      <c r="AC28" s="332"/>
      <c r="AD28" s="308"/>
      <c r="AE28" s="309"/>
      <c r="AF28" s="308"/>
      <c r="AG28" s="310"/>
      <c r="AH28" s="313"/>
      <c r="AI28" s="314"/>
      <c r="AJ28" s="313"/>
      <c r="AK28" s="309"/>
      <c r="AL28" s="92" t="s">
        <v>70</v>
      </c>
      <c r="AM28" s="290"/>
      <c r="AN28" s="290"/>
      <c r="AO28" s="290"/>
      <c r="AP28" s="290"/>
      <c r="AQ28" s="290"/>
      <c r="AR28" s="290"/>
      <c r="AS28" s="290"/>
      <c r="AT28" s="290"/>
      <c r="AU28" s="290"/>
      <c r="AV28" s="290"/>
      <c r="AW28" s="290"/>
      <c r="AX28" s="216"/>
      <c r="AY28" s="216"/>
      <c r="AZ28" s="216"/>
      <c r="BA28" s="216"/>
      <c r="BB28" s="216"/>
      <c r="BC28" s="216"/>
      <c r="BD28" s="216"/>
      <c r="BE28" s="63" t="s">
        <v>77</v>
      </c>
      <c r="BF28" s="63" t="s">
        <v>77</v>
      </c>
      <c r="BG28" s="216"/>
      <c r="BH28" s="216"/>
      <c r="BI28" s="216"/>
      <c r="BJ28" s="216"/>
      <c r="BK28" s="216"/>
      <c r="BL28" s="216"/>
      <c r="BM28" s="216"/>
      <c r="BN28" s="216"/>
      <c r="BO28" s="216"/>
      <c r="BP28" s="216"/>
      <c r="BQ28" s="216"/>
      <c r="BR28" s="216"/>
      <c r="BS28" s="216"/>
      <c r="BT28" s="216"/>
      <c r="BU28" s="216"/>
      <c r="BV28" s="216"/>
      <c r="BW28" s="216"/>
      <c r="BX28" s="216"/>
      <c r="BY28" s="216"/>
      <c r="BZ28" s="216"/>
      <c r="CA28" s="216"/>
      <c r="CB28" s="216"/>
      <c r="CC28" s="216"/>
      <c r="CD28" s="216"/>
      <c r="CE28" s="216"/>
      <c r="CF28" s="216"/>
      <c r="CG28" s="216"/>
      <c r="CH28" s="216"/>
      <c r="CI28" s="216"/>
      <c r="CJ28" s="216"/>
      <c r="CK28" s="216"/>
      <c r="CL28" s="216"/>
      <c r="CM28" s="216"/>
      <c r="CN28" s="216"/>
      <c r="CO28" s="216"/>
      <c r="CP28" s="216"/>
      <c r="CQ28" s="216"/>
      <c r="CR28" s="216"/>
      <c r="CS28" s="216"/>
      <c r="CT28" s="216"/>
      <c r="CU28" s="216"/>
      <c r="CV28" s="216"/>
      <c r="CW28" s="216"/>
      <c r="CX28" s="216"/>
      <c r="CY28" s="216"/>
      <c r="CZ28" s="216"/>
      <c r="DA28" s="216"/>
      <c r="DB28" s="216"/>
      <c r="DC28" s="216"/>
      <c r="DD28" s="216"/>
      <c r="DE28" s="216"/>
      <c r="DF28" s="216"/>
      <c r="DG28" s="216"/>
      <c r="DH28" s="216"/>
      <c r="DI28" s="216"/>
      <c r="DJ28" s="216"/>
      <c r="DK28" s="216"/>
      <c r="DL28" s="7"/>
      <c r="DM28" s="7"/>
      <c r="DN28" s="7"/>
      <c r="DO28" s="7"/>
      <c r="DP28" s="7"/>
      <c r="DQ28" s="7"/>
      <c r="DR28" s="7"/>
      <c r="DS28" s="7"/>
      <c r="DT28" s="7"/>
      <c r="DU28" s="7"/>
      <c r="DV28" s="7"/>
      <c r="DW28" s="7"/>
      <c r="DX28" s="7"/>
      <c r="DY28" s="7"/>
      <c r="DZ28" s="7"/>
      <c r="EA28" s="7"/>
      <c r="EB28" s="7"/>
      <c r="EC28" s="7"/>
      <c r="ED28" s="7"/>
      <c r="EE28" s="7"/>
      <c r="EF28" s="7"/>
      <c r="EG28" s="7"/>
      <c r="EH28" s="7"/>
      <c r="EI28" s="7"/>
    </row>
    <row r="29" spans="1:139" ht="15.75">
      <c r="A29" s="1947"/>
      <c r="B29" s="335" t="s">
        <v>23</v>
      </c>
      <c r="C29" s="317">
        <v>0</v>
      </c>
      <c r="D29" s="317">
        <v>0</v>
      </c>
      <c r="E29" s="318">
        <v>0</v>
      </c>
      <c r="F29" s="306"/>
      <c r="G29" s="307"/>
      <c r="H29" s="339">
        <v>0</v>
      </c>
      <c r="I29" s="340">
        <v>0</v>
      </c>
      <c r="J29" s="339">
        <v>0</v>
      </c>
      <c r="K29" s="340">
        <v>0</v>
      </c>
      <c r="L29" s="339">
        <v>0</v>
      </c>
      <c r="M29" s="341">
        <v>0</v>
      </c>
      <c r="N29" s="339">
        <v>0</v>
      </c>
      <c r="O29" s="342">
        <v>0</v>
      </c>
      <c r="P29" s="339">
        <v>0</v>
      </c>
      <c r="Q29" s="342">
        <v>0</v>
      </c>
      <c r="R29" s="343">
        <v>0</v>
      </c>
      <c r="S29" s="340">
        <v>0</v>
      </c>
      <c r="T29" s="339">
        <v>0</v>
      </c>
      <c r="U29" s="344">
        <v>0</v>
      </c>
      <c r="V29" s="339">
        <v>0</v>
      </c>
      <c r="W29" s="342">
        <v>0</v>
      </c>
      <c r="X29" s="339">
        <v>0</v>
      </c>
      <c r="Y29" s="342">
        <v>0</v>
      </c>
      <c r="Z29" s="339">
        <v>0</v>
      </c>
      <c r="AA29" s="342">
        <v>0</v>
      </c>
      <c r="AB29" s="343">
        <v>0</v>
      </c>
      <c r="AC29" s="344">
        <v>0</v>
      </c>
      <c r="AD29" s="339">
        <v>0</v>
      </c>
      <c r="AE29" s="342">
        <v>0</v>
      </c>
      <c r="AF29" s="339">
        <v>0</v>
      </c>
      <c r="AG29" s="341">
        <v>0</v>
      </c>
      <c r="AH29" s="345">
        <v>0</v>
      </c>
      <c r="AI29" s="346">
        <v>0</v>
      </c>
      <c r="AJ29" s="345">
        <v>0</v>
      </c>
      <c r="AK29" s="342">
        <v>0</v>
      </c>
      <c r="AL29" s="92" t="s">
        <v>70</v>
      </c>
      <c r="AM29" s="325"/>
      <c r="AN29" s="325"/>
      <c r="AO29" s="325"/>
      <c r="AP29" s="325"/>
      <c r="AQ29" s="325"/>
      <c r="AR29" s="325"/>
      <c r="AS29" s="325"/>
      <c r="AT29" s="325"/>
      <c r="AU29" s="325"/>
      <c r="AV29" s="325"/>
      <c r="AW29" s="325"/>
      <c r="AX29" s="326" t="s">
        <v>77</v>
      </c>
      <c r="AY29" s="326" t="s">
        <v>77</v>
      </c>
      <c r="AZ29" s="216"/>
      <c r="BA29" s="216"/>
      <c r="BB29" s="216"/>
      <c r="BC29" s="216"/>
      <c r="BD29" s="216"/>
      <c r="BE29" s="81"/>
      <c r="BF29" s="81"/>
      <c r="BG29" s="216"/>
      <c r="BH29" s="316">
        <v>0</v>
      </c>
      <c r="BI29" s="316">
        <v>0</v>
      </c>
      <c r="BJ29" s="216"/>
      <c r="BK29" s="216"/>
      <c r="BL29" s="216"/>
      <c r="BM29" s="216"/>
      <c r="BN29" s="216"/>
      <c r="BO29" s="216"/>
      <c r="BP29" s="216"/>
      <c r="BQ29" s="216"/>
      <c r="BR29" s="216"/>
      <c r="BS29" s="216"/>
      <c r="BT29" s="216"/>
      <c r="BU29" s="216"/>
      <c r="BV29" s="216"/>
      <c r="BW29" s="216"/>
      <c r="BX29" s="216"/>
      <c r="BY29" s="216"/>
      <c r="BZ29" s="216"/>
      <c r="CA29" s="216"/>
      <c r="CB29" s="216"/>
      <c r="CC29" s="216"/>
      <c r="CD29" s="216"/>
      <c r="CE29" s="216"/>
      <c r="CF29" s="216"/>
      <c r="CG29" s="216"/>
      <c r="CH29" s="216"/>
      <c r="CI29" s="216"/>
      <c r="CJ29" s="216"/>
      <c r="CK29" s="216"/>
      <c r="CL29" s="216"/>
      <c r="CM29" s="216"/>
      <c r="CN29" s="216"/>
      <c r="CO29" s="216"/>
      <c r="CP29" s="216"/>
      <c r="CQ29" s="216"/>
      <c r="CR29" s="216"/>
      <c r="CS29" s="216"/>
      <c r="CT29" s="216"/>
      <c r="CU29" s="216"/>
      <c r="CV29" s="216"/>
      <c r="CW29" s="216"/>
      <c r="CX29" s="216"/>
      <c r="CY29" s="216"/>
      <c r="CZ29" s="216"/>
      <c r="DA29" s="216"/>
      <c r="DB29" s="216"/>
      <c r="DC29" s="216"/>
      <c r="DD29" s="216"/>
      <c r="DE29" s="216"/>
      <c r="DF29" s="216"/>
      <c r="DG29" s="216"/>
      <c r="DH29" s="216"/>
      <c r="DI29" s="216"/>
      <c r="DJ29" s="216"/>
      <c r="DK29" s="216"/>
      <c r="DL29" s="7"/>
      <c r="DM29" s="7"/>
      <c r="DN29" s="7"/>
      <c r="DO29" s="7"/>
      <c r="DP29" s="7"/>
      <c r="DQ29" s="7"/>
      <c r="DR29" s="7"/>
      <c r="DS29" s="7"/>
      <c r="DT29" s="7"/>
      <c r="DU29" s="7"/>
      <c r="DV29" s="7"/>
      <c r="DW29" s="7"/>
      <c r="DX29" s="7"/>
      <c r="DY29" s="7"/>
      <c r="DZ29" s="7"/>
      <c r="EA29" s="7"/>
      <c r="EB29" s="7"/>
      <c r="EC29" s="7"/>
      <c r="ED29" s="7"/>
      <c r="EE29" s="7"/>
      <c r="EF29" s="7"/>
      <c r="EG29" s="7"/>
      <c r="EH29" s="7"/>
      <c r="EI29" s="7"/>
    </row>
    <row r="30" spans="1:139">
      <c r="A30" s="1948"/>
      <c r="B30" s="355" t="s">
        <v>185</v>
      </c>
      <c r="C30" s="356">
        <v>0</v>
      </c>
      <c r="D30" s="356">
        <v>0</v>
      </c>
      <c r="E30" s="279">
        <v>0</v>
      </c>
      <c r="F30" s="306"/>
      <c r="G30" s="307"/>
      <c r="H30" s="283"/>
      <c r="I30" s="284"/>
      <c r="J30" s="283"/>
      <c r="K30" s="284"/>
      <c r="L30" s="283"/>
      <c r="M30" s="287"/>
      <c r="N30" s="283"/>
      <c r="O30" s="284"/>
      <c r="P30" s="283"/>
      <c r="Q30" s="284"/>
      <c r="R30" s="357"/>
      <c r="S30" s="284"/>
      <c r="T30" s="283"/>
      <c r="U30" s="287"/>
      <c r="V30" s="283"/>
      <c r="W30" s="284"/>
      <c r="X30" s="280"/>
      <c r="Y30" s="281"/>
      <c r="Z30" s="280"/>
      <c r="AA30" s="281"/>
      <c r="AB30" s="285"/>
      <c r="AC30" s="358"/>
      <c r="AD30" s="280"/>
      <c r="AE30" s="281"/>
      <c r="AF30" s="280"/>
      <c r="AG30" s="282"/>
      <c r="AH30" s="359"/>
      <c r="AI30" s="360"/>
      <c r="AJ30" s="359"/>
      <c r="AK30" s="281"/>
      <c r="AL30" s="92" t="s">
        <v>70</v>
      </c>
      <c r="AM30" s="290"/>
      <c r="AN30" s="290"/>
      <c r="AO30" s="290"/>
      <c r="AP30" s="290"/>
      <c r="AQ30" s="290"/>
      <c r="AR30" s="290"/>
      <c r="AS30" s="290"/>
      <c r="AT30" s="290"/>
      <c r="AU30" s="290"/>
      <c r="AV30" s="290"/>
      <c r="AW30" s="290"/>
      <c r="AX30" s="216"/>
      <c r="AY30" s="216"/>
      <c r="AZ30" s="216"/>
      <c r="BA30" s="216"/>
      <c r="BB30" s="216"/>
      <c r="BC30" s="216"/>
      <c r="BD30" s="216"/>
      <c r="BE30" s="63" t="s">
        <v>77</v>
      </c>
      <c r="BF30" s="63" t="s">
        <v>77</v>
      </c>
      <c r="BG30" s="216"/>
      <c r="BH30" s="216"/>
      <c r="BI30" s="216"/>
      <c r="BJ30" s="216"/>
      <c r="BK30" s="216"/>
      <c r="BL30" s="216"/>
      <c r="BM30" s="216"/>
      <c r="BN30" s="216"/>
      <c r="BO30" s="216"/>
      <c r="BP30" s="216"/>
      <c r="BQ30" s="216"/>
      <c r="BR30" s="216"/>
      <c r="BS30" s="216"/>
      <c r="BT30" s="216"/>
      <c r="BU30" s="216"/>
      <c r="BV30" s="216"/>
      <c r="BW30" s="216"/>
      <c r="BX30" s="216"/>
      <c r="BY30" s="216"/>
      <c r="BZ30" s="216"/>
      <c r="CA30" s="216"/>
      <c r="CB30" s="216"/>
      <c r="CC30" s="216"/>
      <c r="CD30" s="216"/>
      <c r="CE30" s="216"/>
      <c r="CF30" s="216"/>
      <c r="CG30" s="216"/>
      <c r="CH30" s="216"/>
      <c r="CI30" s="216"/>
      <c r="CJ30" s="216"/>
      <c r="CK30" s="216"/>
      <c r="CL30" s="216"/>
      <c r="CM30" s="216"/>
      <c r="CN30" s="216"/>
      <c r="CO30" s="216"/>
      <c r="CP30" s="216"/>
      <c r="CQ30" s="216"/>
      <c r="CR30" s="216"/>
      <c r="CS30" s="216"/>
      <c r="CT30" s="216"/>
      <c r="CU30" s="216"/>
      <c r="CV30" s="216"/>
      <c r="CW30" s="216"/>
      <c r="CX30" s="216"/>
      <c r="CY30" s="216"/>
      <c r="CZ30" s="216"/>
      <c r="DA30" s="216"/>
      <c r="DB30" s="216"/>
      <c r="DC30" s="216"/>
      <c r="DD30" s="216"/>
      <c r="DE30" s="216"/>
      <c r="DF30" s="216"/>
      <c r="DG30" s="216"/>
      <c r="DH30" s="216"/>
      <c r="DI30" s="216"/>
      <c r="DJ30" s="216"/>
      <c r="DK30" s="216"/>
      <c r="DL30" s="7"/>
      <c r="DM30" s="7"/>
      <c r="DN30" s="7"/>
      <c r="DO30" s="7"/>
      <c r="DP30" s="7"/>
      <c r="DQ30" s="7"/>
      <c r="DR30" s="7"/>
      <c r="DS30" s="7"/>
      <c r="DT30" s="7"/>
      <c r="DU30" s="7"/>
      <c r="DV30" s="7"/>
      <c r="DW30" s="7"/>
      <c r="DX30" s="7"/>
      <c r="DY30" s="7"/>
      <c r="DZ30" s="7"/>
      <c r="EA30" s="7"/>
      <c r="EB30" s="7"/>
      <c r="EC30" s="7"/>
      <c r="ED30" s="7"/>
      <c r="EE30" s="7"/>
      <c r="EF30" s="7"/>
      <c r="EG30" s="7"/>
      <c r="EH30" s="7"/>
      <c r="EI30" s="7"/>
    </row>
    <row r="31" spans="1:139">
      <c r="A31" s="1942" t="s">
        <v>186</v>
      </c>
      <c r="B31" s="347" t="s">
        <v>187</v>
      </c>
      <c r="C31" s="328">
        <v>0</v>
      </c>
      <c r="D31" s="328">
        <v>0</v>
      </c>
      <c r="E31" s="333">
        <v>0</v>
      </c>
      <c r="F31" s="306"/>
      <c r="G31" s="307"/>
      <c r="H31" s="297"/>
      <c r="I31" s="298"/>
      <c r="J31" s="297"/>
      <c r="K31" s="298"/>
      <c r="L31" s="297"/>
      <c r="M31" s="299"/>
      <c r="N31" s="297"/>
      <c r="O31" s="298"/>
      <c r="P31" s="297"/>
      <c r="Q31" s="298"/>
      <c r="R31" s="300"/>
      <c r="S31" s="298"/>
      <c r="T31" s="297"/>
      <c r="U31" s="299"/>
      <c r="V31" s="297"/>
      <c r="W31" s="298"/>
      <c r="X31" s="297"/>
      <c r="Y31" s="298"/>
      <c r="Z31" s="297"/>
      <c r="AA31" s="298"/>
      <c r="AB31" s="300"/>
      <c r="AC31" s="299"/>
      <c r="AD31" s="297"/>
      <c r="AE31" s="298"/>
      <c r="AF31" s="297"/>
      <c r="AG31" s="299"/>
      <c r="AH31" s="302"/>
      <c r="AI31" s="303"/>
      <c r="AJ31" s="302"/>
      <c r="AK31" s="298"/>
      <c r="AL31" s="92" t="s">
        <v>70</v>
      </c>
      <c r="AM31" s="290"/>
      <c r="AN31" s="290"/>
      <c r="AO31" s="290"/>
      <c r="AP31" s="290"/>
      <c r="AQ31" s="290"/>
      <c r="AR31" s="290"/>
      <c r="AS31" s="290"/>
      <c r="AT31" s="290"/>
      <c r="AU31" s="290"/>
      <c r="AV31" s="290"/>
      <c r="AW31" s="290"/>
      <c r="AX31" s="216"/>
      <c r="AY31" s="216"/>
      <c r="AZ31" s="216"/>
      <c r="BA31" s="216"/>
      <c r="BB31" s="216"/>
      <c r="BC31" s="216"/>
      <c r="BD31" s="216"/>
      <c r="BE31" s="63" t="s">
        <v>77</v>
      </c>
      <c r="BF31" s="63" t="s">
        <v>77</v>
      </c>
      <c r="BG31" s="216"/>
      <c r="BH31" s="216"/>
      <c r="BI31" s="216"/>
      <c r="BJ31" s="216"/>
      <c r="BK31" s="216"/>
      <c r="BL31" s="216"/>
      <c r="BM31" s="216"/>
      <c r="BN31" s="216"/>
      <c r="BO31" s="216"/>
      <c r="BP31" s="216"/>
      <c r="BQ31" s="216"/>
      <c r="BR31" s="216"/>
      <c r="BS31" s="216"/>
      <c r="BT31" s="216"/>
      <c r="BU31" s="216"/>
      <c r="BV31" s="216"/>
      <c r="BW31" s="216"/>
      <c r="BX31" s="216"/>
      <c r="BY31" s="216"/>
      <c r="BZ31" s="216"/>
      <c r="CA31" s="216"/>
      <c r="CB31" s="216"/>
      <c r="CC31" s="216"/>
      <c r="CD31" s="216"/>
      <c r="CE31" s="216"/>
      <c r="CF31" s="216"/>
      <c r="CG31" s="216"/>
      <c r="CH31" s="216"/>
      <c r="CI31" s="216"/>
      <c r="CJ31" s="216"/>
      <c r="CK31" s="216"/>
      <c r="CL31" s="216"/>
      <c r="CM31" s="216"/>
      <c r="CN31" s="216"/>
      <c r="CO31" s="216"/>
      <c r="CP31" s="216"/>
      <c r="CQ31" s="216"/>
      <c r="CR31" s="216"/>
      <c r="CS31" s="216"/>
      <c r="CT31" s="216"/>
      <c r="CU31" s="216"/>
      <c r="CV31" s="216"/>
      <c r="CW31" s="216"/>
      <c r="CX31" s="216"/>
      <c r="CY31" s="216"/>
      <c r="CZ31" s="216"/>
      <c r="DA31" s="216"/>
      <c r="DB31" s="216"/>
      <c r="DC31" s="216"/>
      <c r="DD31" s="216"/>
      <c r="DE31" s="216"/>
      <c r="DF31" s="216"/>
      <c r="DG31" s="216"/>
      <c r="DH31" s="216"/>
      <c r="DI31" s="216"/>
      <c r="DJ31" s="216"/>
      <c r="DK31" s="216"/>
      <c r="DL31" s="7"/>
      <c r="DM31" s="7"/>
      <c r="DN31" s="7"/>
      <c r="DO31" s="7"/>
      <c r="DP31" s="7"/>
      <c r="DQ31" s="7"/>
      <c r="DR31" s="7"/>
      <c r="DS31" s="7"/>
      <c r="DT31" s="7"/>
      <c r="DU31" s="7"/>
      <c r="DV31" s="7"/>
      <c r="DW31" s="7"/>
      <c r="DX31" s="7"/>
      <c r="DY31" s="7"/>
      <c r="DZ31" s="7"/>
      <c r="EA31" s="7"/>
      <c r="EB31" s="7"/>
      <c r="EC31" s="7"/>
      <c r="ED31" s="7"/>
      <c r="EE31" s="7"/>
      <c r="EF31" s="7"/>
      <c r="EG31" s="7"/>
      <c r="EH31" s="7"/>
      <c r="EI31" s="7"/>
    </row>
    <row r="32" spans="1:139">
      <c r="A32" s="1942"/>
      <c r="B32" s="293" t="s">
        <v>188</v>
      </c>
      <c r="C32" s="361">
        <v>0</v>
      </c>
      <c r="D32" s="361">
        <v>0</v>
      </c>
      <c r="E32" s="362">
        <v>0</v>
      </c>
      <c r="F32" s="306"/>
      <c r="G32" s="307"/>
      <c r="H32" s="363"/>
      <c r="I32" s="364"/>
      <c r="J32" s="363"/>
      <c r="K32" s="364"/>
      <c r="L32" s="363"/>
      <c r="M32" s="365"/>
      <c r="N32" s="363"/>
      <c r="O32" s="364"/>
      <c r="P32" s="363"/>
      <c r="Q32" s="364"/>
      <c r="R32" s="366"/>
      <c r="S32" s="364"/>
      <c r="T32" s="363"/>
      <c r="U32" s="365"/>
      <c r="V32" s="363"/>
      <c r="W32" s="364"/>
      <c r="X32" s="363"/>
      <c r="Y32" s="364"/>
      <c r="Z32" s="363"/>
      <c r="AA32" s="364"/>
      <c r="AB32" s="366"/>
      <c r="AC32" s="365"/>
      <c r="AD32" s="363"/>
      <c r="AE32" s="364"/>
      <c r="AF32" s="363"/>
      <c r="AG32" s="365"/>
      <c r="AH32" s="367"/>
      <c r="AI32" s="368"/>
      <c r="AJ32" s="367"/>
      <c r="AK32" s="364"/>
      <c r="AL32" s="92" t="s">
        <v>70</v>
      </c>
      <c r="AM32" s="290"/>
      <c r="AN32" s="290"/>
      <c r="AO32" s="290"/>
      <c r="AP32" s="290"/>
      <c r="AQ32" s="290"/>
      <c r="AR32" s="290"/>
      <c r="AS32" s="290"/>
      <c r="AT32" s="290"/>
      <c r="AU32" s="290"/>
      <c r="AV32" s="290"/>
      <c r="AW32" s="290"/>
      <c r="AX32" s="216"/>
      <c r="AY32" s="216"/>
      <c r="AZ32" s="216"/>
      <c r="BA32" s="216"/>
      <c r="BB32" s="216"/>
      <c r="BC32" s="216"/>
      <c r="BD32" s="216"/>
      <c r="BE32" s="63" t="s">
        <v>77</v>
      </c>
      <c r="BF32" s="63" t="s">
        <v>77</v>
      </c>
      <c r="BG32" s="216"/>
      <c r="BH32" s="216"/>
      <c r="BI32" s="216"/>
      <c r="BJ32" s="216"/>
      <c r="BK32" s="216"/>
      <c r="BL32" s="216"/>
      <c r="BM32" s="216"/>
      <c r="BN32" s="216"/>
      <c r="BO32" s="216"/>
      <c r="BP32" s="216"/>
      <c r="BQ32" s="216"/>
      <c r="BR32" s="216"/>
      <c r="BS32" s="216"/>
      <c r="BT32" s="216"/>
      <c r="BU32" s="216"/>
      <c r="BV32" s="216"/>
      <c r="BW32" s="216"/>
      <c r="BX32" s="216"/>
      <c r="BY32" s="216"/>
      <c r="BZ32" s="216"/>
      <c r="CA32" s="216"/>
      <c r="CB32" s="216"/>
      <c r="CC32" s="216"/>
      <c r="CD32" s="216"/>
      <c r="CE32" s="216"/>
      <c r="CF32" s="216"/>
      <c r="CG32" s="216"/>
      <c r="CH32" s="216"/>
      <c r="CI32" s="216"/>
      <c r="CJ32" s="216"/>
      <c r="CK32" s="216"/>
      <c r="CL32" s="216"/>
      <c r="CM32" s="216"/>
      <c r="CN32" s="216"/>
      <c r="CO32" s="216"/>
      <c r="CP32" s="216"/>
      <c r="CQ32" s="216"/>
      <c r="CR32" s="216"/>
      <c r="CS32" s="216"/>
      <c r="CT32" s="216"/>
      <c r="CU32" s="216"/>
      <c r="CV32" s="216"/>
      <c r="CW32" s="216"/>
      <c r="CX32" s="216"/>
      <c r="CY32" s="216"/>
      <c r="CZ32" s="216"/>
      <c r="DA32" s="216"/>
      <c r="DB32" s="216"/>
      <c r="DC32" s="216"/>
      <c r="DD32" s="216"/>
      <c r="DE32" s="216"/>
      <c r="DF32" s="216"/>
      <c r="DG32" s="216"/>
      <c r="DH32" s="216"/>
      <c r="DI32" s="216"/>
      <c r="DJ32" s="216"/>
      <c r="DK32" s="216"/>
      <c r="DL32" s="7"/>
      <c r="DM32" s="7"/>
      <c r="DN32" s="7"/>
      <c r="DO32" s="7"/>
      <c r="DP32" s="7"/>
      <c r="DQ32" s="7"/>
      <c r="DR32" s="7"/>
      <c r="DS32" s="7"/>
      <c r="DT32" s="7"/>
      <c r="DU32" s="7"/>
      <c r="DV32" s="7"/>
      <c r="DW32" s="7"/>
      <c r="DX32" s="7"/>
      <c r="DY32" s="7"/>
      <c r="DZ32" s="7"/>
      <c r="EA32" s="7"/>
      <c r="EB32" s="7"/>
      <c r="EC32" s="7"/>
      <c r="ED32" s="7"/>
      <c r="EE32" s="7"/>
      <c r="EF32" s="7"/>
      <c r="EG32" s="7"/>
      <c r="EH32" s="7"/>
      <c r="EI32" s="7"/>
    </row>
    <row r="33" spans="1:156">
      <c r="A33" s="1942"/>
      <c r="B33" s="293" t="s">
        <v>189</v>
      </c>
      <c r="C33" s="361">
        <v>0</v>
      </c>
      <c r="D33" s="361">
        <v>0</v>
      </c>
      <c r="E33" s="362">
        <v>0</v>
      </c>
      <c r="F33" s="306"/>
      <c r="G33" s="307"/>
      <c r="H33" s="363"/>
      <c r="I33" s="364"/>
      <c r="J33" s="363"/>
      <c r="K33" s="364"/>
      <c r="L33" s="363"/>
      <c r="M33" s="365"/>
      <c r="N33" s="363"/>
      <c r="O33" s="364"/>
      <c r="P33" s="363"/>
      <c r="Q33" s="364"/>
      <c r="R33" s="366"/>
      <c r="S33" s="364"/>
      <c r="T33" s="363"/>
      <c r="U33" s="365"/>
      <c r="V33" s="363"/>
      <c r="W33" s="364"/>
      <c r="X33" s="363"/>
      <c r="Y33" s="364"/>
      <c r="Z33" s="363"/>
      <c r="AA33" s="364"/>
      <c r="AB33" s="366"/>
      <c r="AC33" s="365"/>
      <c r="AD33" s="363"/>
      <c r="AE33" s="364"/>
      <c r="AF33" s="363"/>
      <c r="AG33" s="365"/>
      <c r="AH33" s="367"/>
      <c r="AI33" s="368"/>
      <c r="AJ33" s="367"/>
      <c r="AK33" s="364"/>
      <c r="AL33" s="92" t="s">
        <v>70</v>
      </c>
      <c r="AM33" s="290"/>
      <c r="AN33" s="290"/>
      <c r="AO33" s="290"/>
      <c r="AP33" s="290"/>
      <c r="AQ33" s="290"/>
      <c r="AR33" s="290"/>
      <c r="AS33" s="290"/>
      <c r="AT33" s="290"/>
      <c r="AU33" s="290"/>
      <c r="AV33" s="290"/>
      <c r="AW33" s="290"/>
      <c r="AX33" s="216"/>
      <c r="AY33" s="216"/>
      <c r="AZ33" s="216"/>
      <c r="BA33" s="216"/>
      <c r="BB33" s="216"/>
      <c r="BC33" s="216"/>
      <c r="BD33" s="216"/>
      <c r="BE33" s="63" t="s">
        <v>77</v>
      </c>
      <c r="BF33" s="63" t="s">
        <v>77</v>
      </c>
      <c r="BG33" s="216"/>
      <c r="BH33" s="216"/>
      <c r="BI33" s="216"/>
      <c r="BJ33" s="216"/>
      <c r="BK33" s="216"/>
      <c r="BL33" s="216"/>
      <c r="BM33" s="216"/>
      <c r="BN33" s="216"/>
      <c r="BO33" s="216"/>
      <c r="BP33" s="216"/>
      <c r="BQ33" s="216"/>
      <c r="BR33" s="216"/>
      <c r="BS33" s="216"/>
      <c r="BT33" s="216"/>
      <c r="BU33" s="216"/>
      <c r="BV33" s="216"/>
      <c r="BW33" s="216"/>
      <c r="BX33" s="216"/>
      <c r="BY33" s="216"/>
      <c r="BZ33" s="216"/>
      <c r="CA33" s="216"/>
      <c r="CB33" s="216"/>
      <c r="CC33" s="216"/>
      <c r="CD33" s="216"/>
      <c r="CE33" s="216"/>
      <c r="CF33" s="216"/>
      <c r="CG33" s="216"/>
      <c r="CH33" s="216"/>
      <c r="CI33" s="216"/>
      <c r="CJ33" s="216"/>
      <c r="CK33" s="216"/>
      <c r="CL33" s="216"/>
      <c r="CM33" s="216"/>
      <c r="CN33" s="216"/>
      <c r="CO33" s="216"/>
      <c r="CP33" s="216"/>
      <c r="CQ33" s="216"/>
      <c r="CR33" s="216"/>
      <c r="CS33" s="216"/>
      <c r="CT33" s="216"/>
      <c r="CU33" s="216"/>
      <c r="CV33" s="216"/>
      <c r="CW33" s="216"/>
      <c r="CX33" s="216"/>
      <c r="CY33" s="216"/>
      <c r="CZ33" s="216"/>
      <c r="DA33" s="216"/>
      <c r="DB33" s="216"/>
      <c r="DC33" s="216"/>
      <c r="DD33" s="216"/>
      <c r="DE33" s="216"/>
      <c r="DF33" s="216"/>
      <c r="DG33" s="216"/>
      <c r="DH33" s="216"/>
      <c r="DI33" s="216"/>
      <c r="DJ33" s="216"/>
      <c r="DK33" s="216"/>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row>
    <row r="34" spans="1:156">
      <c r="A34" s="1942"/>
      <c r="B34" s="361" t="s">
        <v>190</v>
      </c>
      <c r="C34" s="330">
        <v>0</v>
      </c>
      <c r="D34" s="330">
        <v>0</v>
      </c>
      <c r="E34" s="305">
        <v>0</v>
      </c>
      <c r="F34" s="306"/>
      <c r="G34" s="307"/>
      <c r="H34" s="369"/>
      <c r="I34" s="370"/>
      <c r="J34" s="369"/>
      <c r="K34" s="371"/>
      <c r="L34" s="308"/>
      <c r="M34" s="310"/>
      <c r="N34" s="369"/>
      <c r="O34" s="371"/>
      <c r="P34" s="369"/>
      <c r="Q34" s="371"/>
      <c r="R34" s="372"/>
      <c r="S34" s="371"/>
      <c r="T34" s="369"/>
      <c r="U34" s="373"/>
      <c r="V34" s="369"/>
      <c r="W34" s="371"/>
      <c r="X34" s="369"/>
      <c r="Y34" s="371"/>
      <c r="Z34" s="369"/>
      <c r="AA34" s="371"/>
      <c r="AB34" s="372"/>
      <c r="AC34" s="373"/>
      <c r="AD34" s="369"/>
      <c r="AE34" s="371"/>
      <c r="AF34" s="369"/>
      <c r="AG34" s="373"/>
      <c r="AH34" s="374"/>
      <c r="AI34" s="375"/>
      <c r="AJ34" s="374"/>
      <c r="AK34" s="371"/>
      <c r="AL34" s="92" t="s">
        <v>70</v>
      </c>
      <c r="AM34" s="290"/>
      <c r="AN34" s="290"/>
      <c r="AO34" s="290"/>
      <c r="AP34" s="290"/>
      <c r="AQ34" s="290"/>
      <c r="AR34" s="290"/>
      <c r="AS34" s="290"/>
      <c r="AT34" s="290"/>
      <c r="AU34" s="290"/>
      <c r="AV34" s="290"/>
      <c r="AW34" s="290"/>
      <c r="AX34" s="216"/>
      <c r="AY34" s="216"/>
      <c r="AZ34" s="216"/>
      <c r="BA34" s="216"/>
      <c r="BB34" s="216"/>
      <c r="BC34" s="216"/>
      <c r="BD34" s="216"/>
      <c r="BE34" s="63" t="s">
        <v>77</v>
      </c>
      <c r="BF34" s="63" t="s">
        <v>77</v>
      </c>
      <c r="BG34" s="216"/>
      <c r="BH34" s="216"/>
      <c r="BI34" s="216"/>
      <c r="BJ34" s="216"/>
      <c r="BK34" s="216"/>
      <c r="BL34" s="216"/>
      <c r="BM34" s="216"/>
      <c r="BN34" s="216"/>
      <c r="BO34" s="216"/>
      <c r="BP34" s="216"/>
      <c r="BQ34" s="216"/>
      <c r="BR34" s="216"/>
      <c r="BS34" s="216"/>
      <c r="BT34" s="216"/>
      <c r="BU34" s="216"/>
      <c r="BV34" s="216"/>
      <c r="BW34" s="216"/>
      <c r="BX34" s="216"/>
      <c r="BY34" s="216"/>
      <c r="BZ34" s="216"/>
      <c r="CA34" s="216"/>
      <c r="CB34" s="216"/>
      <c r="CC34" s="216"/>
      <c r="CD34" s="216"/>
      <c r="CE34" s="216"/>
      <c r="CF34" s="216"/>
      <c r="CG34" s="216"/>
      <c r="CH34" s="216"/>
      <c r="CI34" s="216"/>
      <c r="CJ34" s="216"/>
      <c r="CK34" s="216"/>
      <c r="CL34" s="216"/>
      <c r="CM34" s="216"/>
      <c r="CN34" s="216"/>
      <c r="CO34" s="216"/>
      <c r="CP34" s="216"/>
      <c r="CQ34" s="216"/>
      <c r="CR34" s="216"/>
      <c r="CS34" s="216"/>
      <c r="CT34" s="216"/>
      <c r="CU34" s="216"/>
      <c r="CV34" s="216"/>
      <c r="CW34" s="216"/>
      <c r="CX34" s="216"/>
      <c r="CY34" s="216"/>
      <c r="CZ34" s="216"/>
      <c r="DA34" s="216"/>
      <c r="DB34" s="216"/>
      <c r="DC34" s="216"/>
      <c r="DD34" s="216"/>
      <c r="DE34" s="216"/>
      <c r="DF34" s="216"/>
      <c r="DG34" s="216"/>
      <c r="DH34" s="216"/>
      <c r="DI34" s="216"/>
      <c r="DJ34" s="216"/>
      <c r="DK34" s="216"/>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row>
    <row r="35" spans="1:156">
      <c r="A35" s="1942"/>
      <c r="B35" s="330" t="s">
        <v>89</v>
      </c>
      <c r="C35" s="338">
        <v>0</v>
      </c>
      <c r="D35" s="338">
        <v>0</v>
      </c>
      <c r="E35" s="331">
        <v>0</v>
      </c>
      <c r="F35" s="306"/>
      <c r="G35" s="307"/>
      <c r="H35" s="348"/>
      <c r="I35" s="351"/>
      <c r="J35" s="348"/>
      <c r="K35" s="351"/>
      <c r="L35" s="376"/>
      <c r="M35" s="358"/>
      <c r="N35" s="280"/>
      <c r="O35" s="281"/>
      <c r="P35" s="280"/>
      <c r="Q35" s="281"/>
      <c r="R35" s="349"/>
      <c r="S35" s="351"/>
      <c r="T35" s="348"/>
      <c r="U35" s="350"/>
      <c r="V35" s="280"/>
      <c r="W35" s="281"/>
      <c r="X35" s="280"/>
      <c r="Y35" s="281"/>
      <c r="Z35" s="280"/>
      <c r="AA35" s="281"/>
      <c r="AB35" s="349"/>
      <c r="AC35" s="350"/>
      <c r="AD35" s="280"/>
      <c r="AE35" s="281"/>
      <c r="AF35" s="280"/>
      <c r="AG35" s="282"/>
      <c r="AH35" s="359"/>
      <c r="AI35" s="360"/>
      <c r="AJ35" s="377"/>
      <c r="AK35" s="378"/>
      <c r="AL35" s="92" t="s">
        <v>70</v>
      </c>
      <c r="AM35" s="290"/>
      <c r="AN35" s="290"/>
      <c r="AO35" s="290"/>
      <c r="AP35" s="290"/>
      <c r="AQ35" s="290"/>
      <c r="AR35" s="290"/>
      <c r="AS35" s="290"/>
      <c r="AT35" s="290"/>
      <c r="AU35" s="290"/>
      <c r="AV35" s="290"/>
      <c r="AW35" s="290"/>
      <c r="AX35" s="216"/>
      <c r="AY35" s="216"/>
      <c r="AZ35" s="216"/>
      <c r="BA35" s="216"/>
      <c r="BB35" s="216"/>
      <c r="BC35" s="216"/>
      <c r="BD35" s="216"/>
      <c r="BE35" s="63" t="s">
        <v>77</v>
      </c>
      <c r="BF35" s="63" t="s">
        <v>77</v>
      </c>
      <c r="BG35" s="216"/>
      <c r="BH35" s="216"/>
      <c r="BI35" s="216"/>
      <c r="BJ35" s="216"/>
      <c r="BK35" s="216"/>
      <c r="BL35" s="216"/>
      <c r="BM35" s="216"/>
      <c r="BN35" s="216"/>
      <c r="BO35" s="216"/>
      <c r="BP35" s="216"/>
      <c r="BQ35" s="216"/>
      <c r="BR35" s="216"/>
      <c r="BS35" s="216"/>
      <c r="BT35" s="216"/>
      <c r="BU35" s="216"/>
      <c r="BV35" s="216"/>
      <c r="BW35" s="216"/>
      <c r="BX35" s="216"/>
      <c r="BY35" s="216"/>
      <c r="BZ35" s="216"/>
      <c r="CA35" s="216"/>
      <c r="CB35" s="216"/>
      <c r="CC35" s="216"/>
      <c r="CD35" s="216"/>
      <c r="CE35" s="216"/>
      <c r="CF35" s="216"/>
      <c r="CG35" s="216"/>
      <c r="CH35" s="216"/>
      <c r="CI35" s="216"/>
      <c r="CJ35" s="216"/>
      <c r="CK35" s="216"/>
      <c r="CL35" s="216"/>
      <c r="CM35" s="216"/>
      <c r="CN35" s="216"/>
      <c r="CO35" s="216"/>
      <c r="CP35" s="216"/>
      <c r="CQ35" s="216"/>
      <c r="CR35" s="216"/>
      <c r="CS35" s="216"/>
      <c r="CT35" s="216"/>
      <c r="CU35" s="216"/>
      <c r="CV35" s="216"/>
      <c r="CW35" s="216"/>
      <c r="CX35" s="216"/>
      <c r="CY35" s="216"/>
      <c r="CZ35" s="216"/>
      <c r="DA35" s="216"/>
      <c r="DB35" s="216"/>
      <c r="DC35" s="216"/>
      <c r="DD35" s="216"/>
      <c r="DE35" s="216"/>
      <c r="DF35" s="216"/>
      <c r="DG35" s="216"/>
      <c r="DH35" s="216"/>
      <c r="DI35" s="216"/>
      <c r="DJ35" s="216"/>
      <c r="DK35" s="216"/>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row>
    <row r="36" spans="1:156" ht="15.75">
      <c r="A36" s="1942"/>
      <c r="B36" s="317" t="s">
        <v>191</v>
      </c>
      <c r="C36" s="379">
        <v>0</v>
      </c>
      <c r="D36" s="379">
        <v>0</v>
      </c>
      <c r="E36" s="318">
        <v>0</v>
      </c>
      <c r="F36" s="306"/>
      <c r="G36" s="307"/>
      <c r="H36" s="339">
        <v>0</v>
      </c>
      <c r="I36" s="340">
        <v>0</v>
      </c>
      <c r="J36" s="339">
        <v>0</v>
      </c>
      <c r="K36" s="340">
        <v>0</v>
      </c>
      <c r="L36" s="339">
        <v>0</v>
      </c>
      <c r="M36" s="344">
        <v>0</v>
      </c>
      <c r="N36" s="339">
        <v>0</v>
      </c>
      <c r="O36" s="340">
        <v>0</v>
      </c>
      <c r="P36" s="339">
        <v>0</v>
      </c>
      <c r="Q36" s="340">
        <v>0</v>
      </c>
      <c r="R36" s="339">
        <v>0</v>
      </c>
      <c r="S36" s="340">
        <v>0</v>
      </c>
      <c r="T36" s="339">
        <v>0</v>
      </c>
      <c r="U36" s="340">
        <v>0</v>
      </c>
      <c r="V36" s="339">
        <v>0</v>
      </c>
      <c r="W36" s="340">
        <v>0</v>
      </c>
      <c r="X36" s="339">
        <v>0</v>
      </c>
      <c r="Y36" s="340">
        <v>0</v>
      </c>
      <c r="Z36" s="339">
        <v>0</v>
      </c>
      <c r="AA36" s="340">
        <v>0</v>
      </c>
      <c r="AB36" s="339">
        <v>0</v>
      </c>
      <c r="AC36" s="340">
        <v>0</v>
      </c>
      <c r="AD36" s="339">
        <v>0</v>
      </c>
      <c r="AE36" s="340">
        <v>0</v>
      </c>
      <c r="AF36" s="339">
        <v>0</v>
      </c>
      <c r="AG36" s="344">
        <v>0</v>
      </c>
      <c r="AH36" s="345">
        <v>0</v>
      </c>
      <c r="AI36" s="380">
        <v>0</v>
      </c>
      <c r="AJ36" s="345">
        <v>0</v>
      </c>
      <c r="AK36" s="342">
        <v>0</v>
      </c>
      <c r="AL36" s="92" t="s">
        <v>70</v>
      </c>
      <c r="AM36" s="325"/>
      <c r="AN36" s="325"/>
      <c r="AO36" s="325"/>
      <c r="AP36" s="325"/>
      <c r="AQ36" s="325"/>
      <c r="AR36" s="325"/>
      <c r="AS36" s="325"/>
      <c r="AT36" s="325"/>
      <c r="AU36" s="325"/>
      <c r="AV36" s="325"/>
      <c r="AW36" s="325"/>
      <c r="AX36" s="326" t="s">
        <v>77</v>
      </c>
      <c r="AY36" s="326" t="s">
        <v>77</v>
      </c>
      <c r="AZ36" s="216"/>
      <c r="BA36" s="216"/>
      <c r="BB36" s="216"/>
      <c r="BC36" s="216"/>
      <c r="BD36" s="216"/>
      <c r="BE36" s="81"/>
      <c r="BF36" s="81"/>
      <c r="BG36" s="216"/>
      <c r="BH36" s="316">
        <v>0</v>
      </c>
      <c r="BI36" s="316">
        <v>0</v>
      </c>
      <c r="BJ36" s="216"/>
      <c r="BK36" s="216"/>
      <c r="BL36" s="216"/>
      <c r="BM36" s="216"/>
      <c r="BN36" s="216"/>
      <c r="BO36" s="216"/>
      <c r="BP36" s="216"/>
      <c r="BQ36" s="216"/>
      <c r="BR36" s="216"/>
      <c r="BS36" s="216"/>
      <c r="BT36" s="216"/>
      <c r="BU36" s="216"/>
      <c r="BV36" s="216"/>
      <c r="BW36" s="216"/>
      <c r="BX36" s="216"/>
      <c r="BY36" s="216"/>
      <c r="BZ36" s="216"/>
      <c r="CA36" s="216"/>
      <c r="CB36" s="216"/>
      <c r="CC36" s="216"/>
      <c r="CD36" s="216"/>
      <c r="CE36" s="216"/>
      <c r="CF36" s="216"/>
      <c r="CG36" s="216"/>
      <c r="CH36" s="216"/>
      <c r="CI36" s="216"/>
      <c r="CJ36" s="216"/>
      <c r="CK36" s="216"/>
      <c r="CL36" s="216"/>
      <c r="CM36" s="216"/>
      <c r="CN36" s="216"/>
      <c r="CO36" s="216"/>
      <c r="CP36" s="216"/>
      <c r="CQ36" s="216"/>
      <c r="CR36" s="216"/>
      <c r="CS36" s="216"/>
      <c r="CT36" s="216"/>
      <c r="CU36" s="216"/>
      <c r="CV36" s="216"/>
      <c r="CW36" s="216"/>
      <c r="CX36" s="216"/>
      <c r="CY36" s="216"/>
      <c r="CZ36" s="216"/>
      <c r="DA36" s="216"/>
      <c r="DB36" s="216"/>
      <c r="DC36" s="216"/>
      <c r="DD36" s="216"/>
      <c r="DE36" s="216"/>
      <c r="DF36" s="216"/>
      <c r="DG36" s="216"/>
      <c r="DH36" s="216"/>
      <c r="DI36" s="216"/>
      <c r="DJ36" s="216"/>
      <c r="DK36" s="216"/>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row>
    <row r="37" spans="1:156">
      <c r="A37" s="1942"/>
      <c r="B37" s="338" t="s">
        <v>192</v>
      </c>
      <c r="C37" s="381">
        <v>0</v>
      </c>
      <c r="D37" s="381">
        <v>0</v>
      </c>
      <c r="E37" s="331">
        <v>0</v>
      </c>
      <c r="F37" s="306"/>
      <c r="G37" s="307"/>
      <c r="H37" s="348"/>
      <c r="I37" s="351"/>
      <c r="J37" s="348"/>
      <c r="K37" s="351"/>
      <c r="L37" s="297"/>
      <c r="M37" s="348"/>
      <c r="N37" s="351"/>
      <c r="O37" s="348"/>
      <c r="P37" s="351"/>
      <c r="Q37" s="297"/>
      <c r="R37" s="348"/>
      <c r="S37" s="351"/>
      <c r="T37" s="348"/>
      <c r="U37" s="351"/>
      <c r="V37" s="297"/>
      <c r="W37" s="348"/>
      <c r="X37" s="351"/>
      <c r="Y37" s="348"/>
      <c r="Z37" s="351"/>
      <c r="AA37" s="297"/>
      <c r="AB37" s="348"/>
      <c r="AC37" s="351"/>
      <c r="AD37" s="348"/>
      <c r="AE37" s="351"/>
      <c r="AF37" s="297"/>
      <c r="AG37" s="382"/>
      <c r="AH37" s="377"/>
      <c r="AI37" s="383"/>
      <c r="AJ37" s="377"/>
      <c r="AK37" s="378"/>
      <c r="AL37" s="92" t="s">
        <v>70</v>
      </c>
      <c r="AM37" s="290"/>
      <c r="AN37" s="290"/>
      <c r="AO37" s="290"/>
      <c r="AP37" s="290"/>
      <c r="AQ37" s="290"/>
      <c r="AR37" s="290"/>
      <c r="AS37" s="290"/>
      <c r="AT37" s="290"/>
      <c r="AU37" s="290"/>
      <c r="AV37" s="290"/>
      <c r="AW37" s="290"/>
      <c r="AX37" s="216"/>
      <c r="AY37" s="216"/>
      <c r="AZ37" s="216"/>
      <c r="BA37" s="216"/>
      <c r="BB37" s="216"/>
      <c r="BC37" s="216"/>
      <c r="BD37" s="216"/>
      <c r="BE37" s="63" t="s">
        <v>77</v>
      </c>
      <c r="BF37" s="63" t="s">
        <v>77</v>
      </c>
      <c r="BG37" s="216"/>
      <c r="BH37" s="216"/>
      <c r="BI37" s="216"/>
      <c r="BJ37" s="216"/>
      <c r="BK37" s="216"/>
      <c r="BL37" s="216"/>
      <c r="BM37" s="216"/>
      <c r="BN37" s="216"/>
      <c r="BO37" s="216"/>
      <c r="BP37" s="216"/>
      <c r="BQ37" s="216"/>
      <c r="BR37" s="216"/>
      <c r="BS37" s="216"/>
      <c r="BT37" s="216"/>
      <c r="BU37" s="216"/>
      <c r="BV37" s="216"/>
      <c r="BW37" s="216"/>
      <c r="BX37" s="216"/>
      <c r="BY37" s="216"/>
      <c r="BZ37" s="216"/>
      <c r="CA37" s="216"/>
      <c r="CB37" s="216"/>
      <c r="CC37" s="216"/>
      <c r="CD37" s="216"/>
      <c r="CE37" s="216"/>
      <c r="CF37" s="216"/>
      <c r="CG37" s="216"/>
      <c r="CH37" s="216"/>
      <c r="CI37" s="216"/>
      <c r="CJ37" s="216"/>
      <c r="CK37" s="216"/>
      <c r="CL37" s="216"/>
      <c r="CM37" s="216"/>
      <c r="CN37" s="216"/>
      <c r="CO37" s="216"/>
      <c r="CP37" s="216"/>
      <c r="CQ37" s="216"/>
      <c r="CR37" s="216"/>
      <c r="CS37" s="216"/>
      <c r="CT37" s="216"/>
      <c r="CU37" s="216"/>
      <c r="CV37" s="216"/>
      <c r="CW37" s="216"/>
      <c r="CX37" s="216"/>
      <c r="CY37" s="216"/>
      <c r="CZ37" s="216"/>
      <c r="DA37" s="216"/>
      <c r="DB37" s="216"/>
      <c r="DC37" s="216"/>
      <c r="DD37" s="216"/>
      <c r="DE37" s="216"/>
      <c r="DF37" s="216"/>
      <c r="DG37" s="216"/>
      <c r="DH37" s="216"/>
      <c r="DI37" s="216"/>
      <c r="DJ37" s="216"/>
      <c r="DK37" s="216"/>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row>
    <row r="38" spans="1:156" ht="15.75">
      <c r="A38" s="1943"/>
      <c r="B38" s="317" t="s">
        <v>193</v>
      </c>
      <c r="C38" s="317">
        <v>0</v>
      </c>
      <c r="D38" s="317">
        <v>0</v>
      </c>
      <c r="E38" s="318">
        <v>0</v>
      </c>
      <c r="F38" s="384"/>
      <c r="G38" s="385"/>
      <c r="H38" s="339">
        <v>0</v>
      </c>
      <c r="I38" s="342">
        <v>0</v>
      </c>
      <c r="J38" s="339">
        <v>0</v>
      </c>
      <c r="K38" s="342">
        <v>0</v>
      </c>
      <c r="L38" s="339">
        <v>0</v>
      </c>
      <c r="M38" s="344">
        <v>0</v>
      </c>
      <c r="N38" s="319">
        <v>0</v>
      </c>
      <c r="O38" s="336">
        <v>0</v>
      </c>
      <c r="P38" s="319">
        <v>0</v>
      </c>
      <c r="Q38" s="336">
        <v>0</v>
      </c>
      <c r="R38" s="319">
        <v>0</v>
      </c>
      <c r="S38" s="336">
        <v>0</v>
      </c>
      <c r="T38" s="319">
        <v>0</v>
      </c>
      <c r="U38" s="336">
        <v>0</v>
      </c>
      <c r="V38" s="319">
        <v>0</v>
      </c>
      <c r="W38" s="336">
        <v>0</v>
      </c>
      <c r="X38" s="319">
        <v>0</v>
      </c>
      <c r="Y38" s="336">
        <v>0</v>
      </c>
      <c r="Z38" s="319">
        <v>0</v>
      </c>
      <c r="AA38" s="336">
        <v>0</v>
      </c>
      <c r="AB38" s="319">
        <v>0</v>
      </c>
      <c r="AC38" s="336">
        <v>0</v>
      </c>
      <c r="AD38" s="319">
        <v>0</v>
      </c>
      <c r="AE38" s="336">
        <v>0</v>
      </c>
      <c r="AF38" s="319">
        <v>0</v>
      </c>
      <c r="AG38" s="386">
        <v>0</v>
      </c>
      <c r="AH38" s="323">
        <v>0</v>
      </c>
      <c r="AI38" s="387">
        <v>0</v>
      </c>
      <c r="AJ38" s="323">
        <v>0</v>
      </c>
      <c r="AK38" s="320">
        <v>0</v>
      </c>
      <c r="AL38" s="92" t="s">
        <v>70</v>
      </c>
      <c r="AM38" s="325"/>
      <c r="AN38" s="325"/>
      <c r="AO38" s="325"/>
      <c r="AP38" s="325"/>
      <c r="AQ38" s="325"/>
      <c r="AR38" s="325"/>
      <c r="AS38" s="325"/>
      <c r="AT38" s="325"/>
      <c r="AU38" s="325"/>
      <c r="AV38" s="325"/>
      <c r="AW38" s="325"/>
      <c r="AX38" s="326" t="s">
        <v>77</v>
      </c>
      <c r="AY38" s="326" t="s">
        <v>77</v>
      </c>
      <c r="AZ38" s="216"/>
      <c r="BA38" s="216"/>
      <c r="BB38" s="216"/>
      <c r="BC38" s="216"/>
      <c r="BD38" s="216"/>
      <c r="BE38" s="81"/>
      <c r="BF38" s="81"/>
      <c r="BG38" s="216"/>
      <c r="BH38" s="316">
        <v>0</v>
      </c>
      <c r="BI38" s="316">
        <v>0</v>
      </c>
      <c r="BJ38" s="216"/>
      <c r="BK38" s="216"/>
      <c r="BL38" s="216"/>
      <c r="BM38" s="216"/>
      <c r="BN38" s="216"/>
      <c r="BO38" s="216"/>
      <c r="BP38" s="216"/>
      <c r="BQ38" s="216"/>
      <c r="BR38" s="216"/>
      <c r="BS38" s="216"/>
      <c r="BT38" s="216"/>
      <c r="BU38" s="216"/>
      <c r="BV38" s="216"/>
      <c r="BW38" s="216"/>
      <c r="BX38" s="216"/>
      <c r="BY38" s="216"/>
      <c r="BZ38" s="216"/>
      <c r="CA38" s="216"/>
      <c r="CB38" s="216"/>
      <c r="CC38" s="216"/>
      <c r="CD38" s="216"/>
      <c r="CE38" s="216"/>
      <c r="CF38" s="216"/>
      <c r="CG38" s="216"/>
      <c r="CH38" s="216"/>
      <c r="CI38" s="216"/>
      <c r="CJ38" s="216"/>
      <c r="CK38" s="216"/>
      <c r="CL38" s="216"/>
      <c r="CM38" s="216"/>
      <c r="CN38" s="216"/>
      <c r="CO38" s="216"/>
      <c r="CP38" s="216"/>
      <c r="CQ38" s="216"/>
      <c r="CR38" s="216"/>
      <c r="CS38" s="216"/>
      <c r="CT38" s="216"/>
      <c r="CU38" s="216"/>
      <c r="CV38" s="216"/>
      <c r="CW38" s="216"/>
      <c r="CX38" s="216"/>
      <c r="CY38" s="216"/>
      <c r="CZ38" s="216"/>
      <c r="DA38" s="216"/>
      <c r="DB38" s="216"/>
      <c r="DC38" s="216"/>
      <c r="DD38" s="216"/>
      <c r="DE38" s="216"/>
      <c r="DF38" s="216"/>
      <c r="DG38" s="216"/>
      <c r="DH38" s="216"/>
      <c r="DI38" s="216"/>
      <c r="DJ38" s="216"/>
      <c r="DK38" s="216"/>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row>
    <row r="39" spans="1:156" ht="15.75">
      <c r="A39" s="1949" t="s">
        <v>194</v>
      </c>
      <c r="B39" s="1949"/>
      <c r="C39" s="1949"/>
      <c r="D39" s="1949"/>
      <c r="E39" s="1949"/>
      <c r="F39" s="1949"/>
      <c r="G39" s="1949"/>
      <c r="H39" s="1949"/>
      <c r="I39" s="1949"/>
      <c r="J39" s="1949"/>
      <c r="K39" s="1949"/>
      <c r="L39" s="1949"/>
      <c r="M39" s="1949"/>
      <c r="N39" s="262"/>
      <c r="O39" s="262"/>
      <c r="P39" s="262"/>
      <c r="Q39" s="262"/>
      <c r="R39" s="325"/>
      <c r="S39" s="325"/>
      <c r="T39" s="325"/>
      <c r="U39" s="325"/>
      <c r="V39" s="325"/>
      <c r="W39" s="325"/>
      <c r="X39" s="325"/>
      <c r="Y39" s="325"/>
      <c r="Z39" s="325"/>
      <c r="AA39" s="325"/>
      <c r="AB39" s="388"/>
      <c r="AC39" s="388"/>
      <c r="AD39" s="388"/>
      <c r="AE39" s="388"/>
      <c r="AF39" s="388"/>
      <c r="AG39" s="388"/>
      <c r="AH39" s="388"/>
      <c r="AI39" s="388"/>
      <c r="AJ39" s="388"/>
      <c r="AK39" s="388"/>
      <c r="AL39" s="388"/>
      <c r="AM39" s="388"/>
      <c r="AN39" s="388"/>
      <c r="AO39" s="388"/>
      <c r="AP39" s="388"/>
      <c r="AQ39" s="388"/>
      <c r="AR39" s="388"/>
      <c r="AS39" s="388"/>
      <c r="AT39" s="388"/>
      <c r="AU39" s="325"/>
      <c r="AV39" s="325"/>
      <c r="AW39" s="325"/>
      <c r="AX39" s="334"/>
      <c r="AY39" s="334"/>
      <c r="AZ39" s="81"/>
      <c r="BA39" s="81"/>
      <c r="BB39" s="81"/>
      <c r="BC39" s="81"/>
      <c r="BD39" s="81"/>
      <c r="BE39" s="81"/>
      <c r="BF39" s="81"/>
      <c r="BG39" s="81"/>
      <c r="BH39" s="334"/>
      <c r="BI39" s="81"/>
      <c r="BJ39" s="81"/>
      <c r="BK39" s="81"/>
      <c r="BL39" s="81"/>
      <c r="BM39" s="81"/>
      <c r="BN39" s="81"/>
      <c r="BO39" s="81"/>
      <c r="BP39" s="81"/>
      <c r="BQ39" s="81"/>
      <c r="BR39" s="243"/>
      <c r="BS39" s="81"/>
      <c r="BT39" s="81"/>
      <c r="BU39" s="81"/>
      <c r="BV39" s="81"/>
      <c r="BW39" s="81"/>
      <c r="BX39" s="81"/>
      <c r="BY39" s="334"/>
      <c r="BZ39" s="81"/>
      <c r="CA39" s="81"/>
      <c r="CB39" s="81"/>
      <c r="CC39" s="81"/>
      <c r="CD39" s="81"/>
      <c r="CE39" s="81"/>
      <c r="CF39" s="81"/>
      <c r="CG39" s="81"/>
      <c r="CH39" s="81"/>
      <c r="CI39" s="243"/>
      <c r="CJ39" s="243"/>
      <c r="CK39" s="243"/>
      <c r="CL39" s="216"/>
      <c r="CM39" s="243"/>
      <c r="CN39" s="243"/>
      <c r="CO39" s="243"/>
      <c r="CP39" s="243"/>
      <c r="CQ39" s="243"/>
      <c r="CR39" s="243"/>
      <c r="CS39" s="243"/>
      <c r="CT39" s="243"/>
      <c r="CU39" s="243"/>
      <c r="CV39" s="243"/>
      <c r="CW39" s="243"/>
      <c r="CX39" s="243"/>
      <c r="CY39" s="243"/>
      <c r="CZ39" s="243"/>
      <c r="DA39" s="243"/>
      <c r="DB39" s="243"/>
      <c r="DC39" s="243"/>
      <c r="DD39" s="243"/>
      <c r="DE39" s="243"/>
      <c r="DF39" s="243"/>
      <c r="DG39" s="243"/>
      <c r="DH39" s="243"/>
      <c r="DI39" s="243"/>
      <c r="DJ39" s="243"/>
      <c r="DK39" s="243"/>
      <c r="DL39" s="243"/>
      <c r="DM39" s="243"/>
      <c r="DN39" s="243"/>
      <c r="DO39" s="243"/>
      <c r="DP39" s="243"/>
      <c r="DQ39" s="243"/>
      <c r="DR39" s="243"/>
      <c r="DS39" s="243"/>
      <c r="DT39" s="243"/>
      <c r="DU39" s="243"/>
      <c r="DV39" s="243"/>
      <c r="DW39" s="243"/>
      <c r="DX39" s="243"/>
      <c r="DY39" s="243"/>
      <c r="DZ39" s="243"/>
      <c r="EA39" s="243"/>
      <c r="EB39" s="243"/>
      <c r="EC39" s="243"/>
      <c r="ED39" s="243"/>
      <c r="EE39" s="243"/>
      <c r="EF39" s="243"/>
      <c r="EG39" s="243"/>
      <c r="EH39" s="243"/>
      <c r="EI39" s="243"/>
      <c r="EJ39" s="243"/>
      <c r="EK39" s="243"/>
      <c r="EL39" s="243"/>
      <c r="EM39" s="243"/>
      <c r="EN39" s="243"/>
      <c r="EO39" s="243"/>
      <c r="EP39" s="243"/>
      <c r="EQ39" s="243"/>
      <c r="ER39" s="243"/>
      <c r="ES39" s="243"/>
      <c r="ET39" s="243"/>
      <c r="EU39" s="243"/>
      <c r="EV39" s="243"/>
      <c r="EW39" s="243"/>
      <c r="EX39" s="243"/>
      <c r="EY39" s="243"/>
      <c r="EZ39" s="243"/>
    </row>
    <row r="40" spans="1:156" ht="15.75">
      <c r="A40" s="1914" t="s">
        <v>157</v>
      </c>
      <c r="B40" s="1915"/>
      <c r="C40" s="1950" t="s">
        <v>23</v>
      </c>
      <c r="D40" s="1950"/>
      <c r="E40" s="1951"/>
      <c r="F40" s="1952" t="s">
        <v>158</v>
      </c>
      <c r="G40" s="1952"/>
      <c r="H40" s="1952"/>
      <c r="I40" s="1952"/>
      <c r="J40" s="1952"/>
      <c r="K40" s="1952"/>
      <c r="L40" s="1952"/>
      <c r="M40" s="1953"/>
      <c r="N40" s="237"/>
      <c r="O40" s="81"/>
      <c r="P40" s="81"/>
      <c r="Q40" s="81"/>
      <c r="R40" s="81"/>
      <c r="S40" s="81"/>
      <c r="T40" s="81"/>
      <c r="U40" s="81"/>
      <c r="V40" s="81"/>
      <c r="W40" s="81"/>
      <c r="X40" s="81"/>
      <c r="Y40" s="81"/>
      <c r="Z40" s="334"/>
      <c r="AA40" s="334"/>
      <c r="AB40" s="240"/>
      <c r="AC40" s="240"/>
      <c r="AD40" s="240"/>
      <c r="AE40" s="240"/>
      <c r="AF40" s="240"/>
      <c r="AG40" s="240"/>
      <c r="AH40" s="240"/>
      <c r="AI40" s="240"/>
      <c r="AJ40" s="240"/>
      <c r="AK40" s="240"/>
      <c r="AL40" s="240"/>
      <c r="AM40" s="240"/>
      <c r="AN40" s="240"/>
      <c r="AO40" s="240"/>
      <c r="AP40" s="240"/>
      <c r="AQ40" s="240"/>
      <c r="AR40" s="240"/>
      <c r="AS40" s="240"/>
      <c r="AT40" s="240"/>
      <c r="AU40" s="81"/>
      <c r="AV40" s="81"/>
      <c r="AW40" s="81"/>
      <c r="AX40" s="216"/>
      <c r="AY40" s="216"/>
      <c r="AZ40" s="216"/>
      <c r="BA40" s="216"/>
      <c r="BB40" s="216"/>
      <c r="BC40" s="216"/>
      <c r="BD40" s="216"/>
      <c r="BE40" s="216"/>
      <c r="BF40" s="216"/>
      <c r="BG40" s="216"/>
      <c r="BH40" s="216"/>
      <c r="BI40" s="216"/>
      <c r="BJ40" s="216"/>
      <c r="BK40" s="216"/>
      <c r="BL40" s="216"/>
      <c r="BM40" s="216"/>
      <c r="BN40" s="216"/>
      <c r="BO40" s="216"/>
      <c r="BP40" s="216"/>
      <c r="BQ40" s="216"/>
      <c r="BR40" s="216"/>
      <c r="BS40" s="216"/>
      <c r="BT40" s="216"/>
      <c r="BU40" s="216"/>
      <c r="BV40" s="216"/>
      <c r="BW40" s="216"/>
      <c r="BX40" s="216"/>
      <c r="BY40" s="216"/>
      <c r="BZ40" s="216"/>
      <c r="CA40" s="216"/>
      <c r="CB40" s="216"/>
      <c r="CC40" s="216"/>
      <c r="CD40" s="216"/>
      <c r="CE40" s="216"/>
      <c r="CF40" s="216"/>
      <c r="CG40" s="216"/>
      <c r="CH40" s="216"/>
      <c r="CI40" s="216"/>
      <c r="CJ40" s="216"/>
      <c r="CK40" s="216"/>
      <c r="CL40" s="216"/>
      <c r="CM40" s="216"/>
      <c r="CN40" s="216"/>
      <c r="CO40" s="216"/>
      <c r="CP40" s="216"/>
      <c r="CQ40" s="216"/>
      <c r="CR40" s="216"/>
      <c r="CS40" s="216"/>
      <c r="CT40" s="216"/>
      <c r="CU40" s="216"/>
      <c r="CV40" s="216"/>
      <c r="CW40" s="216"/>
      <c r="CX40" s="216"/>
      <c r="CY40" s="216"/>
      <c r="CZ40" s="216"/>
      <c r="DA40" s="216"/>
      <c r="DB40" s="216"/>
      <c r="DC40" s="216"/>
      <c r="DD40" s="216"/>
      <c r="DE40" s="216"/>
      <c r="DF40" s="216"/>
      <c r="DG40" s="216"/>
      <c r="DH40" s="216"/>
      <c r="DI40" s="216"/>
      <c r="DJ40" s="216"/>
      <c r="DK40" s="216"/>
      <c r="DL40" s="216"/>
      <c r="DM40" s="216"/>
      <c r="DN40" s="216"/>
      <c r="DO40" s="216"/>
      <c r="DP40" s="216"/>
      <c r="DQ40" s="216"/>
      <c r="DR40" s="216"/>
      <c r="DS40" s="216"/>
      <c r="DT40" s="216"/>
      <c r="DU40" s="216"/>
      <c r="DV40" s="216"/>
      <c r="DW40" s="216"/>
      <c r="DX40" s="216"/>
      <c r="DY40" s="216"/>
      <c r="DZ40" s="216"/>
      <c r="EA40" s="216"/>
      <c r="EB40" s="216"/>
      <c r="EC40" s="7"/>
      <c r="ED40" s="7"/>
      <c r="EE40" s="7"/>
      <c r="EF40" s="7"/>
      <c r="EG40" s="7"/>
      <c r="EH40" s="7"/>
      <c r="EI40" s="7"/>
      <c r="EJ40" s="7"/>
      <c r="EK40" s="7"/>
      <c r="EL40" s="7"/>
      <c r="EM40" s="7"/>
      <c r="EN40" s="7"/>
      <c r="EO40" s="7"/>
      <c r="EP40" s="7"/>
      <c r="EQ40" s="7"/>
      <c r="ER40" s="7"/>
      <c r="ES40" s="7"/>
      <c r="ET40" s="7"/>
      <c r="EU40" s="7"/>
      <c r="EV40" s="7"/>
      <c r="EW40" s="7"/>
      <c r="EX40" s="7"/>
      <c r="EY40" s="7"/>
      <c r="EZ40" s="7"/>
    </row>
    <row r="41" spans="1:156" ht="15.75" customHeight="1">
      <c r="A41" s="1916"/>
      <c r="B41" s="1917"/>
      <c r="C41" s="1924"/>
      <c r="D41" s="1924"/>
      <c r="E41" s="1925"/>
      <c r="F41" s="1931" t="s">
        <v>195</v>
      </c>
      <c r="G41" s="1932"/>
      <c r="H41" s="1954" t="s">
        <v>196</v>
      </c>
      <c r="I41" s="1955"/>
      <c r="J41" s="1934" t="s">
        <v>25</v>
      </c>
      <c r="K41" s="1956"/>
      <c r="L41" s="1934" t="s">
        <v>26</v>
      </c>
      <c r="M41" s="1935"/>
      <c r="N41" s="237"/>
      <c r="O41" s="81"/>
      <c r="P41" s="81"/>
      <c r="Q41" s="81"/>
      <c r="R41" s="81"/>
      <c r="S41" s="81"/>
      <c r="T41" s="81"/>
      <c r="U41" s="81"/>
      <c r="V41" s="81"/>
      <c r="W41" s="81"/>
      <c r="X41" s="81"/>
      <c r="Y41" s="81"/>
      <c r="Z41" s="334"/>
      <c r="AA41" s="334"/>
      <c r="AB41" s="240"/>
      <c r="AC41" s="240"/>
      <c r="AD41" s="240"/>
      <c r="AE41" s="240"/>
      <c r="AF41" s="240"/>
      <c r="AG41" s="240"/>
      <c r="AH41" s="240"/>
      <c r="AI41" s="240"/>
      <c r="AJ41" s="240"/>
      <c r="AK41" s="240"/>
      <c r="AL41" s="240"/>
      <c r="AM41" s="240"/>
      <c r="AN41" s="240"/>
      <c r="AO41" s="240"/>
      <c r="AP41" s="240"/>
      <c r="AQ41" s="240"/>
      <c r="AR41" s="240"/>
      <c r="AS41" s="240"/>
      <c r="AT41" s="240"/>
      <c r="AU41" s="81"/>
      <c r="AV41" s="81"/>
      <c r="AW41" s="81"/>
      <c r="AX41" s="216"/>
      <c r="AY41" s="216"/>
      <c r="AZ41" s="216"/>
      <c r="BA41" s="216"/>
      <c r="BB41" s="216"/>
      <c r="BC41" s="216"/>
      <c r="BD41" s="216"/>
      <c r="BE41" s="216"/>
      <c r="BF41" s="216"/>
      <c r="BG41" s="216"/>
      <c r="BH41" s="216"/>
      <c r="BI41" s="216"/>
      <c r="BJ41" s="216"/>
      <c r="BK41" s="216"/>
      <c r="BL41" s="216"/>
      <c r="BM41" s="216"/>
      <c r="BN41" s="216"/>
      <c r="BO41" s="216"/>
      <c r="BP41" s="216"/>
      <c r="BQ41" s="216"/>
      <c r="BR41" s="216"/>
      <c r="BS41" s="216"/>
      <c r="BT41" s="216"/>
      <c r="BU41" s="216"/>
      <c r="BV41" s="216"/>
      <c r="BW41" s="216"/>
      <c r="BX41" s="216"/>
      <c r="BY41" s="216"/>
      <c r="BZ41" s="216"/>
      <c r="CA41" s="216"/>
      <c r="CB41" s="216"/>
      <c r="CC41" s="216"/>
      <c r="CD41" s="216"/>
      <c r="CE41" s="216"/>
      <c r="CF41" s="216"/>
      <c r="CG41" s="216"/>
      <c r="CH41" s="216"/>
      <c r="CI41" s="216"/>
      <c r="CJ41" s="216"/>
      <c r="CK41" s="216"/>
      <c r="CL41" s="216"/>
      <c r="CM41" s="216"/>
      <c r="CN41" s="216"/>
      <c r="CO41" s="216"/>
      <c r="CP41" s="216"/>
      <c r="CQ41" s="216"/>
      <c r="CR41" s="216"/>
      <c r="CS41" s="216"/>
      <c r="CT41" s="216"/>
      <c r="CU41" s="216"/>
      <c r="CV41" s="216"/>
      <c r="CW41" s="216"/>
      <c r="CX41" s="216"/>
      <c r="CY41" s="216"/>
      <c r="CZ41" s="216"/>
      <c r="DA41" s="216"/>
      <c r="DB41" s="216"/>
      <c r="DC41" s="216"/>
      <c r="DD41" s="216"/>
      <c r="DE41" s="216"/>
      <c r="DF41" s="216"/>
      <c r="DG41" s="216"/>
      <c r="DH41" s="216"/>
      <c r="DI41" s="216"/>
      <c r="DJ41" s="216"/>
      <c r="DK41" s="216"/>
      <c r="DL41" s="216"/>
      <c r="DM41" s="216"/>
      <c r="DN41" s="216"/>
      <c r="DO41" s="216"/>
      <c r="DP41" s="216"/>
      <c r="DQ41" s="216"/>
      <c r="DR41" s="216"/>
      <c r="DS41" s="216"/>
      <c r="DT41" s="216"/>
      <c r="DU41" s="216"/>
      <c r="DV41" s="216"/>
      <c r="DW41" s="216"/>
      <c r="DX41" s="216"/>
      <c r="DY41" s="216"/>
      <c r="DZ41" s="216"/>
      <c r="EA41" s="216"/>
      <c r="EB41" s="216"/>
      <c r="EC41" s="7"/>
      <c r="ED41" s="7"/>
      <c r="EE41" s="7"/>
      <c r="EF41" s="7"/>
      <c r="EG41" s="7"/>
      <c r="EH41" s="7"/>
      <c r="EI41" s="7"/>
      <c r="EJ41" s="7"/>
      <c r="EK41" s="7"/>
      <c r="EL41" s="7"/>
      <c r="EM41" s="7"/>
      <c r="EN41" s="7"/>
      <c r="EO41" s="7"/>
      <c r="EP41" s="7"/>
      <c r="EQ41" s="7"/>
      <c r="ER41" s="7"/>
      <c r="ES41" s="7"/>
      <c r="ET41" s="7"/>
      <c r="EU41" s="7"/>
      <c r="EV41" s="7"/>
      <c r="EW41" s="7"/>
      <c r="EX41" s="7"/>
      <c r="EY41" s="7"/>
      <c r="EZ41" s="7"/>
    </row>
    <row r="42" spans="1:156" ht="21">
      <c r="A42" s="1918"/>
      <c r="B42" s="1919"/>
      <c r="C42" s="389" t="s">
        <v>173</v>
      </c>
      <c r="D42" s="271" t="s">
        <v>174</v>
      </c>
      <c r="E42" s="390" t="s">
        <v>175</v>
      </c>
      <c r="F42" s="391" t="s">
        <v>174</v>
      </c>
      <c r="G42" s="392" t="s">
        <v>175</v>
      </c>
      <c r="H42" s="391" t="s">
        <v>174</v>
      </c>
      <c r="I42" s="393" t="s">
        <v>175</v>
      </c>
      <c r="J42" s="391" t="s">
        <v>174</v>
      </c>
      <c r="K42" s="273" t="s">
        <v>175</v>
      </c>
      <c r="L42" s="391" t="s">
        <v>174</v>
      </c>
      <c r="M42" s="392" t="s">
        <v>175</v>
      </c>
      <c r="N42" s="237"/>
      <c r="O42" s="81"/>
      <c r="P42" s="81"/>
      <c r="Q42" s="81"/>
      <c r="R42" s="81"/>
      <c r="S42" s="81"/>
      <c r="T42" s="81"/>
      <c r="U42" s="81"/>
      <c r="V42" s="81"/>
      <c r="W42" s="81"/>
      <c r="X42" s="81"/>
      <c r="Y42" s="81"/>
      <c r="Z42" s="334"/>
      <c r="AA42" s="334"/>
      <c r="AB42" s="240"/>
      <c r="AC42" s="240"/>
      <c r="AD42" s="240"/>
      <c r="AE42" s="240"/>
      <c r="AF42" s="240"/>
      <c r="AG42" s="240"/>
      <c r="AH42" s="240"/>
      <c r="AI42" s="240"/>
      <c r="AJ42" s="240"/>
      <c r="AK42" s="240"/>
      <c r="AL42" s="240"/>
      <c r="AM42" s="240"/>
      <c r="AN42" s="240"/>
      <c r="AO42" s="240"/>
      <c r="AP42" s="240"/>
      <c r="AQ42" s="240"/>
      <c r="AR42" s="240"/>
      <c r="AS42" s="240"/>
      <c r="AT42" s="240"/>
      <c r="AU42" s="81"/>
      <c r="AV42" s="81"/>
      <c r="AW42" s="81"/>
      <c r="AX42" s="216"/>
      <c r="AY42" s="216"/>
      <c r="AZ42" s="216"/>
      <c r="BA42" s="216"/>
      <c r="BB42" s="216"/>
      <c r="BC42" s="216"/>
      <c r="BD42" s="216"/>
      <c r="BE42" s="216"/>
      <c r="BF42" s="216"/>
      <c r="BG42" s="216"/>
      <c r="BH42" s="216"/>
      <c r="BI42" s="216"/>
      <c r="BJ42" s="216"/>
      <c r="BK42" s="216"/>
      <c r="BL42" s="216"/>
      <c r="BM42" s="216"/>
      <c r="BN42" s="216"/>
      <c r="BO42" s="216"/>
      <c r="BP42" s="216"/>
      <c r="BQ42" s="216"/>
      <c r="BR42" s="243"/>
      <c r="BS42" s="243"/>
      <c r="BT42" s="243"/>
      <c r="BU42" s="243"/>
      <c r="BV42" s="243"/>
      <c r="BW42" s="243"/>
      <c r="BX42" s="243"/>
      <c r="BY42" s="243"/>
      <c r="BZ42" s="243"/>
      <c r="CA42" s="243"/>
      <c r="CB42" s="243"/>
      <c r="CC42" s="243"/>
      <c r="CD42" s="243"/>
      <c r="CE42" s="243"/>
      <c r="CF42" s="243"/>
      <c r="CG42" s="216"/>
      <c r="CH42" s="216"/>
      <c r="CI42" s="216"/>
      <c r="CJ42" s="216"/>
      <c r="CK42" s="216"/>
      <c r="CL42" s="216"/>
      <c r="CM42" s="216"/>
      <c r="CN42" s="216"/>
      <c r="CO42" s="216"/>
      <c r="CP42" s="216"/>
      <c r="CQ42" s="216"/>
      <c r="CR42" s="216"/>
      <c r="CS42" s="216"/>
      <c r="CT42" s="216"/>
      <c r="CU42" s="216"/>
      <c r="CV42" s="216"/>
      <c r="CW42" s="216"/>
      <c r="CX42" s="216"/>
      <c r="CY42" s="216"/>
      <c r="CZ42" s="216"/>
      <c r="DA42" s="216"/>
      <c r="DB42" s="216"/>
      <c r="DC42" s="216"/>
      <c r="DD42" s="216"/>
      <c r="DE42" s="216"/>
      <c r="DF42" s="216"/>
      <c r="DG42" s="216"/>
      <c r="DH42" s="216"/>
      <c r="DI42" s="216"/>
      <c r="DJ42" s="216"/>
      <c r="DK42" s="216"/>
      <c r="DL42" s="216"/>
      <c r="DM42" s="216"/>
      <c r="DN42" s="216"/>
      <c r="DO42" s="216"/>
      <c r="DP42" s="216"/>
      <c r="DQ42" s="216"/>
      <c r="DR42" s="216"/>
      <c r="DS42" s="216"/>
      <c r="DT42" s="216"/>
      <c r="DU42" s="216"/>
      <c r="DV42" s="216"/>
      <c r="DW42" s="216"/>
      <c r="DX42" s="216"/>
      <c r="DY42" s="216"/>
      <c r="DZ42" s="216"/>
      <c r="EA42" s="216"/>
      <c r="EB42" s="216"/>
      <c r="EC42" s="7"/>
      <c r="ED42" s="7"/>
      <c r="EE42" s="7"/>
      <c r="EF42" s="7"/>
      <c r="EG42" s="7"/>
      <c r="EH42" s="7"/>
      <c r="EI42" s="7"/>
      <c r="EJ42" s="7"/>
      <c r="EK42" s="7"/>
      <c r="EL42" s="7"/>
      <c r="EM42" s="7"/>
      <c r="EN42" s="7"/>
      <c r="EO42" s="7"/>
      <c r="EP42" s="7"/>
      <c r="EQ42" s="7"/>
      <c r="ER42" s="7"/>
      <c r="ES42" s="7"/>
      <c r="ET42" s="7"/>
      <c r="EU42" s="7"/>
      <c r="EV42" s="7"/>
      <c r="EW42" s="7"/>
      <c r="EX42" s="7"/>
      <c r="EY42" s="7"/>
      <c r="EZ42" s="7"/>
    </row>
    <row r="43" spans="1:156" ht="15.75">
      <c r="A43" s="1936" t="s">
        <v>176</v>
      </c>
      <c r="B43" s="1937"/>
      <c r="C43" s="394">
        <v>0</v>
      </c>
      <c r="D43" s="395">
        <v>0</v>
      </c>
      <c r="E43" s="396">
        <v>0</v>
      </c>
      <c r="F43" s="397"/>
      <c r="G43" s="398"/>
      <c r="H43" s="397"/>
      <c r="I43" s="399"/>
      <c r="J43" s="400"/>
      <c r="K43" s="401"/>
      <c r="L43" s="402"/>
      <c r="M43" s="398"/>
      <c r="N43" s="245" t="s">
        <v>197</v>
      </c>
      <c r="O43" s="81"/>
      <c r="P43" s="81"/>
      <c r="Q43" s="81"/>
      <c r="R43" s="81"/>
      <c r="S43" s="81"/>
      <c r="T43" s="81"/>
      <c r="U43" s="81"/>
      <c r="V43" s="81"/>
      <c r="W43" s="81"/>
      <c r="X43" s="81"/>
      <c r="Y43" s="81"/>
      <c r="Z43" s="334"/>
      <c r="AA43" s="334"/>
      <c r="AB43" s="240"/>
      <c r="AC43" s="240"/>
      <c r="AD43" s="240"/>
      <c r="AE43" s="240"/>
      <c r="AF43" s="240"/>
      <c r="AG43" s="240"/>
      <c r="AH43" s="240"/>
      <c r="AI43" s="240"/>
      <c r="AJ43" s="240"/>
      <c r="AK43" s="240"/>
      <c r="AL43" s="240"/>
      <c r="AM43" s="240"/>
      <c r="AN43" s="240"/>
      <c r="AO43" s="240"/>
      <c r="AP43" s="240"/>
      <c r="AQ43" s="240"/>
      <c r="AR43" s="240"/>
      <c r="AS43" s="240"/>
      <c r="AT43" s="240"/>
      <c r="AU43" s="81"/>
      <c r="AV43" s="81"/>
      <c r="AW43" s="81"/>
      <c r="AX43" s="403" t="s">
        <v>77</v>
      </c>
      <c r="AY43" s="403" t="s">
        <v>77</v>
      </c>
      <c r="AZ43" s="403" t="s">
        <v>77</v>
      </c>
      <c r="BA43" s="403" t="s">
        <v>77</v>
      </c>
      <c r="BB43" s="404" t="s">
        <v>77</v>
      </c>
      <c r="BC43" s="404" t="s">
        <v>77</v>
      </c>
      <c r="BD43" s="243"/>
      <c r="BE43" s="63" t="s">
        <v>77</v>
      </c>
      <c r="BF43" s="63" t="s">
        <v>77</v>
      </c>
      <c r="BG43" s="216"/>
      <c r="BH43" s="405">
        <v>0</v>
      </c>
      <c r="BI43" s="405">
        <v>0</v>
      </c>
      <c r="BJ43" s="405">
        <v>0</v>
      </c>
      <c r="BK43" s="405">
        <v>0</v>
      </c>
      <c r="BL43" s="406">
        <v>0</v>
      </c>
      <c r="BM43" s="406">
        <v>0</v>
      </c>
      <c r="BN43" s="216"/>
      <c r="BO43" s="216"/>
      <c r="BP43" s="216"/>
      <c r="BQ43" s="216"/>
      <c r="BR43" s="243"/>
      <c r="BS43" s="243"/>
      <c r="BT43" s="243"/>
      <c r="BU43" s="243"/>
      <c r="BV43" s="81"/>
      <c r="BW43" s="81"/>
      <c r="BX43" s="243"/>
      <c r="BY43" s="243"/>
      <c r="BZ43" s="243"/>
      <c r="CA43" s="243"/>
      <c r="CB43" s="243"/>
      <c r="CC43" s="243"/>
      <c r="CD43" s="243"/>
      <c r="CE43" s="243"/>
      <c r="CF43" s="243"/>
      <c r="CG43" s="216"/>
      <c r="CH43" s="216"/>
      <c r="CI43" s="216"/>
      <c r="CJ43" s="216"/>
      <c r="CK43" s="216"/>
      <c r="CL43" s="216"/>
      <c r="CM43" s="216"/>
      <c r="CN43" s="216"/>
      <c r="CO43" s="216"/>
      <c r="CP43" s="216"/>
      <c r="CQ43" s="216"/>
      <c r="CR43" s="216"/>
      <c r="CS43" s="216"/>
      <c r="CT43" s="216"/>
      <c r="CU43" s="216"/>
      <c r="CV43" s="216"/>
      <c r="CW43" s="216"/>
      <c r="CX43" s="216"/>
      <c r="CY43" s="216"/>
      <c r="CZ43" s="216"/>
      <c r="DA43" s="216"/>
      <c r="DB43" s="216"/>
      <c r="DC43" s="216"/>
      <c r="DD43" s="216"/>
      <c r="DE43" s="216"/>
      <c r="DF43" s="216"/>
      <c r="DG43" s="216"/>
      <c r="DH43" s="216"/>
      <c r="DI43" s="216"/>
      <c r="DJ43" s="216"/>
      <c r="DK43" s="216"/>
      <c r="DL43" s="216"/>
      <c r="DM43" s="216"/>
      <c r="DN43" s="216"/>
      <c r="DO43" s="216"/>
      <c r="DP43" s="216"/>
      <c r="DQ43" s="216"/>
      <c r="DR43" s="216"/>
      <c r="DS43" s="216"/>
      <c r="DT43" s="216"/>
      <c r="DU43" s="216"/>
      <c r="DV43" s="216"/>
      <c r="DW43" s="216"/>
      <c r="DX43" s="216"/>
      <c r="DY43" s="216"/>
      <c r="DZ43" s="216"/>
      <c r="EA43" s="216"/>
      <c r="EB43" s="216"/>
      <c r="EC43" s="7"/>
      <c r="ED43" s="7"/>
      <c r="EE43" s="7"/>
      <c r="EF43" s="7"/>
      <c r="EG43" s="7"/>
      <c r="EH43" s="7"/>
      <c r="EI43" s="7"/>
      <c r="EJ43" s="7"/>
      <c r="EK43" s="7"/>
      <c r="EL43" s="7"/>
      <c r="EM43" s="7"/>
      <c r="EN43" s="7"/>
      <c r="EO43" s="7"/>
      <c r="EP43" s="7"/>
      <c r="EQ43" s="7"/>
      <c r="ER43" s="7"/>
      <c r="ES43" s="7"/>
      <c r="ET43" s="7"/>
      <c r="EU43" s="7"/>
      <c r="EV43" s="7"/>
      <c r="EW43" s="7"/>
      <c r="EX43" s="7"/>
      <c r="EY43" s="7"/>
      <c r="EZ43" s="7"/>
    </row>
    <row r="44" spans="1:156">
      <c r="A44" s="1898" t="s">
        <v>198</v>
      </c>
      <c r="B44" s="407" t="s">
        <v>199</v>
      </c>
      <c r="C44" s="337">
        <v>0</v>
      </c>
      <c r="D44" s="408">
        <v>0</v>
      </c>
      <c r="E44" s="407">
        <v>0</v>
      </c>
      <c r="F44" s="409"/>
      <c r="G44" s="410"/>
      <c r="H44" s="409"/>
      <c r="I44" s="411"/>
      <c r="J44" s="412"/>
      <c r="K44" s="413"/>
      <c r="L44" s="414"/>
      <c r="M44" s="410"/>
      <c r="N44" s="240" t="s">
        <v>70</v>
      </c>
      <c r="O44" s="81"/>
      <c r="P44" s="81"/>
      <c r="Q44" s="81"/>
      <c r="R44" s="81"/>
      <c r="S44" s="81"/>
      <c r="T44" s="81"/>
      <c r="U44" s="81"/>
      <c r="V44" s="81"/>
      <c r="W44" s="81"/>
      <c r="X44" s="81"/>
      <c r="Y44" s="81"/>
      <c r="Z44" s="81"/>
      <c r="AA44" s="81"/>
      <c r="AB44" s="240"/>
      <c r="AC44" s="240"/>
      <c r="AD44" s="240"/>
      <c r="AE44" s="240"/>
      <c r="AF44" s="240"/>
      <c r="AG44" s="240"/>
      <c r="AH44" s="240"/>
      <c r="AI44" s="240"/>
      <c r="AJ44" s="240"/>
      <c r="AK44" s="240"/>
      <c r="AL44" s="240"/>
      <c r="AM44" s="240"/>
      <c r="AN44" s="240"/>
      <c r="AO44" s="240"/>
      <c r="AP44" s="240"/>
      <c r="AQ44" s="240"/>
      <c r="AR44" s="240"/>
      <c r="AS44" s="240"/>
      <c r="AT44" s="240"/>
      <c r="AU44" s="81"/>
      <c r="AV44" s="81"/>
      <c r="AW44" s="81"/>
      <c r="AX44" s="216"/>
      <c r="AY44" s="216"/>
      <c r="AZ44" s="216"/>
      <c r="BA44" s="216"/>
      <c r="BB44" s="216"/>
      <c r="BC44" s="216"/>
      <c r="BD44" s="216"/>
      <c r="BE44" s="63" t="s">
        <v>77</v>
      </c>
      <c r="BF44" s="63" t="s">
        <v>77</v>
      </c>
      <c r="BG44" s="216"/>
      <c r="BH44" s="216"/>
      <c r="BI44" s="216"/>
      <c r="BJ44" s="216"/>
      <c r="BK44" s="216"/>
      <c r="BL44" s="216"/>
      <c r="BM44" s="216"/>
      <c r="BN44" s="216"/>
      <c r="BO44" s="216"/>
      <c r="BP44" s="216"/>
      <c r="BQ44" s="216"/>
      <c r="BR44" s="243"/>
      <c r="BS44" s="243"/>
      <c r="BT44" s="243"/>
      <c r="BU44" s="243"/>
      <c r="BV44" s="81"/>
      <c r="BW44" s="81"/>
      <c r="BX44" s="243"/>
      <c r="BY44" s="243"/>
      <c r="BZ44" s="243"/>
      <c r="CA44" s="243"/>
      <c r="CB44" s="243"/>
      <c r="CC44" s="243"/>
      <c r="CD44" s="243"/>
      <c r="CE44" s="243"/>
      <c r="CF44" s="243"/>
      <c r="CG44" s="216"/>
      <c r="CH44" s="216"/>
      <c r="CI44" s="216"/>
      <c r="CJ44" s="216"/>
      <c r="CK44" s="216"/>
      <c r="CL44" s="216"/>
      <c r="CM44" s="216"/>
      <c r="CN44" s="216"/>
      <c r="CO44" s="216"/>
      <c r="CP44" s="216"/>
      <c r="CQ44" s="216"/>
      <c r="CR44" s="216"/>
      <c r="CS44" s="216"/>
      <c r="CT44" s="216"/>
      <c r="CU44" s="216"/>
      <c r="CV44" s="216"/>
      <c r="CW44" s="216"/>
      <c r="CX44" s="216"/>
      <c r="CY44" s="216"/>
      <c r="CZ44" s="216"/>
      <c r="DA44" s="216"/>
      <c r="DB44" s="216"/>
      <c r="DC44" s="216"/>
      <c r="DD44" s="216"/>
      <c r="DE44" s="216"/>
      <c r="DF44" s="216"/>
      <c r="DG44" s="216"/>
      <c r="DH44" s="216"/>
      <c r="DI44" s="216"/>
      <c r="DJ44" s="216"/>
      <c r="DK44" s="216"/>
      <c r="DL44" s="216"/>
      <c r="DM44" s="216"/>
      <c r="DN44" s="216"/>
      <c r="DO44" s="216"/>
      <c r="DP44" s="216"/>
      <c r="DQ44" s="216"/>
      <c r="DR44" s="216"/>
      <c r="DS44" s="216"/>
      <c r="DT44" s="216"/>
      <c r="DU44" s="216"/>
      <c r="DV44" s="216"/>
      <c r="DW44" s="216"/>
      <c r="DX44" s="216"/>
      <c r="DY44" s="216"/>
      <c r="DZ44" s="216"/>
      <c r="EA44" s="216"/>
      <c r="EB44" s="216"/>
      <c r="EC44" s="7"/>
      <c r="ED44" s="7"/>
      <c r="EE44" s="7"/>
      <c r="EF44" s="7"/>
      <c r="EG44" s="7"/>
      <c r="EH44" s="7"/>
      <c r="EI44" s="7"/>
      <c r="EJ44" s="7"/>
      <c r="EK44" s="7"/>
      <c r="EL44" s="7"/>
      <c r="EM44" s="7"/>
      <c r="EN44" s="7"/>
      <c r="EO44" s="7"/>
      <c r="EP44" s="7"/>
      <c r="EQ44" s="7"/>
      <c r="ER44" s="7"/>
      <c r="ES44" s="7"/>
      <c r="ET44" s="7"/>
      <c r="EU44" s="7"/>
      <c r="EV44" s="7"/>
      <c r="EW44" s="7"/>
      <c r="EX44" s="7"/>
      <c r="EY44" s="7"/>
      <c r="EZ44" s="7"/>
    </row>
    <row r="45" spans="1:156">
      <c r="A45" s="1899"/>
      <c r="B45" s="415" t="s">
        <v>200</v>
      </c>
      <c r="C45" s="361">
        <v>0</v>
      </c>
      <c r="D45" s="416">
        <v>0</v>
      </c>
      <c r="E45" s="415">
        <v>0</v>
      </c>
      <c r="F45" s="417"/>
      <c r="G45" s="418"/>
      <c r="H45" s="417"/>
      <c r="I45" s="419"/>
      <c r="J45" s="420"/>
      <c r="K45" s="421"/>
      <c r="L45" s="422"/>
      <c r="M45" s="418"/>
      <c r="N45" s="240" t="s">
        <v>70</v>
      </c>
      <c r="O45" s="81"/>
      <c r="P45" s="81"/>
      <c r="Q45" s="81"/>
      <c r="R45" s="81"/>
      <c r="S45" s="81"/>
      <c r="T45" s="81"/>
      <c r="U45" s="81"/>
      <c r="V45" s="81"/>
      <c r="W45" s="81"/>
      <c r="X45" s="81"/>
      <c r="Y45" s="81"/>
      <c r="Z45" s="81"/>
      <c r="AA45" s="81"/>
      <c r="AB45" s="240"/>
      <c r="AC45" s="240"/>
      <c r="AD45" s="240"/>
      <c r="AE45" s="240"/>
      <c r="AF45" s="240"/>
      <c r="AG45" s="240"/>
      <c r="AH45" s="240"/>
      <c r="AI45" s="240"/>
      <c r="AJ45" s="240"/>
      <c r="AK45" s="240"/>
      <c r="AL45" s="240"/>
      <c r="AM45" s="240"/>
      <c r="AN45" s="240"/>
      <c r="AO45" s="240"/>
      <c r="AP45" s="240"/>
      <c r="AQ45" s="240"/>
      <c r="AR45" s="240"/>
      <c r="AS45" s="240"/>
      <c r="AT45" s="240"/>
      <c r="AU45" s="81"/>
      <c r="AV45" s="81"/>
      <c r="AW45" s="81"/>
      <c r="AX45" s="216"/>
      <c r="AY45" s="216"/>
      <c r="AZ45" s="216"/>
      <c r="BA45" s="216"/>
      <c r="BB45" s="216"/>
      <c r="BC45" s="216"/>
      <c r="BD45" s="216"/>
      <c r="BE45" s="63" t="s">
        <v>77</v>
      </c>
      <c r="BF45" s="63" t="s">
        <v>77</v>
      </c>
      <c r="BG45" s="216"/>
      <c r="BH45" s="216"/>
      <c r="BI45" s="216"/>
      <c r="BJ45" s="216"/>
      <c r="BK45" s="216"/>
      <c r="BL45" s="216"/>
      <c r="BM45" s="216"/>
      <c r="BN45" s="216"/>
      <c r="BO45" s="216"/>
      <c r="BP45" s="216"/>
      <c r="BQ45" s="216"/>
      <c r="BR45" s="243"/>
      <c r="BS45" s="243"/>
      <c r="BT45" s="243"/>
      <c r="BU45" s="243"/>
      <c r="BV45" s="81"/>
      <c r="BW45" s="81"/>
      <c r="BX45" s="243"/>
      <c r="BY45" s="243"/>
      <c r="BZ45" s="243"/>
      <c r="CA45" s="243"/>
      <c r="CB45" s="243"/>
      <c r="CC45" s="243"/>
      <c r="CD45" s="243"/>
      <c r="CE45" s="243"/>
      <c r="CF45" s="243"/>
      <c r="CG45" s="216"/>
      <c r="CH45" s="216"/>
      <c r="CI45" s="216"/>
      <c r="CJ45" s="216"/>
      <c r="CK45" s="216"/>
      <c r="CL45" s="216"/>
      <c r="CM45" s="216"/>
      <c r="CN45" s="216"/>
      <c r="CO45" s="216"/>
      <c r="CP45" s="216"/>
      <c r="CQ45" s="216"/>
      <c r="CR45" s="216"/>
      <c r="CS45" s="216"/>
      <c r="CT45" s="216"/>
      <c r="CU45" s="216"/>
      <c r="CV45" s="216"/>
      <c r="CW45" s="216"/>
      <c r="CX45" s="216"/>
      <c r="CY45" s="216"/>
      <c r="CZ45" s="216"/>
      <c r="DA45" s="216"/>
      <c r="DB45" s="216"/>
      <c r="DC45" s="216"/>
      <c r="DD45" s="216"/>
      <c r="DE45" s="216"/>
      <c r="DF45" s="216"/>
      <c r="DG45" s="216"/>
      <c r="DH45" s="216"/>
      <c r="DI45" s="216"/>
      <c r="DJ45" s="216"/>
      <c r="DK45" s="216"/>
      <c r="DL45" s="216"/>
      <c r="DM45" s="216"/>
      <c r="DN45" s="216"/>
      <c r="DO45" s="216"/>
      <c r="DP45" s="216"/>
      <c r="DQ45" s="216"/>
      <c r="DR45" s="216"/>
      <c r="DS45" s="216"/>
      <c r="DT45" s="216"/>
      <c r="DU45" s="216"/>
      <c r="DV45" s="216"/>
      <c r="DW45" s="216"/>
      <c r="DX45" s="216"/>
      <c r="DY45" s="216"/>
      <c r="DZ45" s="216"/>
      <c r="EA45" s="216"/>
      <c r="EB45" s="216"/>
      <c r="EC45" s="7"/>
      <c r="ED45" s="7"/>
      <c r="EE45" s="7"/>
      <c r="EF45" s="7"/>
      <c r="EG45" s="7"/>
      <c r="EH45" s="7"/>
      <c r="EI45" s="7"/>
      <c r="EJ45" s="7"/>
      <c r="EK45" s="7"/>
      <c r="EL45" s="7"/>
      <c r="EM45" s="7"/>
      <c r="EN45" s="7"/>
      <c r="EO45" s="7"/>
      <c r="EP45" s="7"/>
      <c r="EQ45" s="7"/>
      <c r="ER45" s="7"/>
      <c r="ES45" s="7"/>
      <c r="ET45" s="7"/>
      <c r="EU45" s="7"/>
      <c r="EV45" s="7"/>
      <c r="EW45" s="7"/>
      <c r="EX45" s="7"/>
      <c r="EY45" s="7"/>
      <c r="EZ45" s="7"/>
    </row>
    <row r="46" spans="1:156">
      <c r="A46" s="1899"/>
      <c r="B46" s="423" t="s">
        <v>201</v>
      </c>
      <c r="C46" s="330">
        <v>0</v>
      </c>
      <c r="D46" s="424">
        <v>0</v>
      </c>
      <c r="E46" s="423">
        <v>0</v>
      </c>
      <c r="F46" s="425"/>
      <c r="G46" s="426"/>
      <c r="H46" s="425"/>
      <c r="I46" s="427"/>
      <c r="J46" s="428"/>
      <c r="K46" s="429"/>
      <c r="L46" s="430"/>
      <c r="M46" s="426"/>
      <c r="N46" s="240" t="s">
        <v>70</v>
      </c>
      <c r="O46" s="81"/>
      <c r="P46" s="81"/>
      <c r="Q46" s="81"/>
      <c r="R46" s="81"/>
      <c r="S46" s="81"/>
      <c r="T46" s="81"/>
      <c r="U46" s="81"/>
      <c r="V46" s="81"/>
      <c r="W46" s="81"/>
      <c r="X46" s="81"/>
      <c r="Y46" s="81"/>
      <c r="Z46" s="81"/>
      <c r="AA46" s="81"/>
      <c r="AB46" s="240"/>
      <c r="AC46" s="240"/>
      <c r="AD46" s="240"/>
      <c r="AE46" s="240"/>
      <c r="AF46" s="240"/>
      <c r="AG46" s="240"/>
      <c r="AH46" s="240"/>
      <c r="AI46" s="240"/>
      <c r="AJ46" s="240"/>
      <c r="AK46" s="240"/>
      <c r="AL46" s="240"/>
      <c r="AM46" s="240"/>
      <c r="AN46" s="240"/>
      <c r="AO46" s="240"/>
      <c r="AP46" s="240"/>
      <c r="AQ46" s="240"/>
      <c r="AR46" s="240"/>
      <c r="AS46" s="240"/>
      <c r="AT46" s="240"/>
      <c r="AU46" s="81"/>
      <c r="AV46" s="81"/>
      <c r="AW46" s="81"/>
      <c r="AX46" s="216"/>
      <c r="AY46" s="216"/>
      <c r="AZ46" s="216"/>
      <c r="BA46" s="216"/>
      <c r="BB46" s="216"/>
      <c r="BC46" s="216"/>
      <c r="BD46" s="216"/>
      <c r="BE46" s="63" t="s">
        <v>77</v>
      </c>
      <c r="BF46" s="63" t="s">
        <v>77</v>
      </c>
      <c r="BG46" s="216"/>
      <c r="BH46" s="216"/>
      <c r="BI46" s="216"/>
      <c r="BJ46" s="216"/>
      <c r="BK46" s="216"/>
      <c r="BL46" s="216"/>
      <c r="BM46" s="216"/>
      <c r="BN46" s="216"/>
      <c r="BO46" s="216"/>
      <c r="BP46" s="216"/>
      <c r="BQ46" s="216"/>
      <c r="BR46" s="243"/>
      <c r="BS46" s="243"/>
      <c r="BT46" s="243"/>
      <c r="BU46" s="243"/>
      <c r="BV46" s="81"/>
      <c r="BW46" s="81"/>
      <c r="BX46" s="243"/>
      <c r="BY46" s="243"/>
      <c r="BZ46" s="243"/>
      <c r="CA46" s="243"/>
      <c r="CB46" s="243"/>
      <c r="CC46" s="243"/>
      <c r="CD46" s="243"/>
      <c r="CE46" s="243"/>
      <c r="CF46" s="243"/>
      <c r="CG46" s="216"/>
      <c r="CH46" s="216"/>
      <c r="CI46" s="216"/>
      <c r="CJ46" s="216"/>
      <c r="CK46" s="216"/>
      <c r="CL46" s="216"/>
      <c r="CM46" s="216"/>
      <c r="CN46" s="216"/>
      <c r="CO46" s="216"/>
      <c r="CP46" s="216"/>
      <c r="CQ46" s="216"/>
      <c r="CR46" s="216"/>
      <c r="CS46" s="216"/>
      <c r="CT46" s="216"/>
      <c r="CU46" s="216"/>
      <c r="CV46" s="216"/>
      <c r="CW46" s="216"/>
      <c r="CX46" s="216"/>
      <c r="CY46" s="216"/>
      <c r="CZ46" s="216"/>
      <c r="DA46" s="216"/>
      <c r="DB46" s="216"/>
      <c r="DC46" s="216"/>
      <c r="DD46" s="216"/>
      <c r="DE46" s="216"/>
      <c r="DF46" s="216"/>
      <c r="DG46" s="216"/>
      <c r="DH46" s="216"/>
      <c r="DI46" s="216"/>
      <c r="DJ46" s="216"/>
      <c r="DK46" s="216"/>
      <c r="DL46" s="216"/>
      <c r="DM46" s="216"/>
      <c r="DN46" s="216"/>
      <c r="DO46" s="216"/>
      <c r="DP46" s="216"/>
      <c r="DQ46" s="216"/>
      <c r="DR46" s="216"/>
      <c r="DS46" s="216"/>
      <c r="DT46" s="216"/>
      <c r="DU46" s="216"/>
      <c r="DV46" s="216"/>
      <c r="DW46" s="216"/>
      <c r="DX46" s="216"/>
      <c r="DY46" s="216"/>
      <c r="DZ46" s="216"/>
      <c r="EA46" s="216"/>
      <c r="EB46" s="216"/>
      <c r="EC46" s="7"/>
      <c r="ED46" s="7"/>
      <c r="EE46" s="7"/>
      <c r="EF46" s="7"/>
      <c r="EG46" s="7"/>
      <c r="EH46" s="7"/>
      <c r="EI46" s="7"/>
      <c r="EJ46" s="7"/>
      <c r="EK46" s="7"/>
      <c r="EL46" s="7"/>
      <c r="EM46" s="7"/>
      <c r="EN46" s="7"/>
      <c r="EO46" s="7"/>
      <c r="EP46" s="7"/>
      <c r="EQ46" s="7"/>
      <c r="ER46" s="7"/>
      <c r="ES46" s="7"/>
      <c r="ET46" s="7"/>
      <c r="EU46" s="7"/>
      <c r="EV46" s="7"/>
      <c r="EW46" s="7"/>
      <c r="EX46" s="7"/>
      <c r="EY46" s="7"/>
      <c r="EZ46" s="7"/>
    </row>
    <row r="47" spans="1:156">
      <c r="A47" s="1899"/>
      <c r="B47" s="318" t="s">
        <v>23</v>
      </c>
      <c r="C47" s="317">
        <v>0</v>
      </c>
      <c r="D47" s="319">
        <v>0</v>
      </c>
      <c r="E47" s="336">
        <v>0</v>
      </c>
      <c r="F47" s="319">
        <v>0</v>
      </c>
      <c r="G47" s="336">
        <v>0</v>
      </c>
      <c r="H47" s="319">
        <v>0</v>
      </c>
      <c r="I47" s="386">
        <v>0</v>
      </c>
      <c r="J47" s="323">
        <v>0</v>
      </c>
      <c r="K47" s="387">
        <v>0</v>
      </c>
      <c r="L47" s="322">
        <v>0</v>
      </c>
      <c r="M47" s="336">
        <v>0</v>
      </c>
      <c r="N47" s="237" t="s">
        <v>70</v>
      </c>
      <c r="O47" s="81"/>
      <c r="P47" s="81"/>
      <c r="Q47" s="81"/>
      <c r="R47" s="81"/>
      <c r="S47" s="81"/>
      <c r="T47" s="81"/>
      <c r="U47" s="81"/>
      <c r="V47" s="81"/>
      <c r="W47" s="81"/>
      <c r="X47" s="81"/>
      <c r="Y47" s="81"/>
      <c r="Z47" s="81"/>
      <c r="AA47" s="81"/>
      <c r="AB47" s="240"/>
      <c r="AC47" s="240"/>
      <c r="AD47" s="240"/>
      <c r="AE47" s="240"/>
      <c r="AF47" s="240"/>
      <c r="AG47" s="240"/>
      <c r="AH47" s="240"/>
      <c r="AI47" s="240"/>
      <c r="AJ47" s="240"/>
      <c r="AK47" s="240"/>
      <c r="AL47" s="240"/>
      <c r="AM47" s="240"/>
      <c r="AN47" s="240"/>
      <c r="AO47" s="240"/>
      <c r="AP47" s="240"/>
      <c r="AQ47" s="240"/>
      <c r="AR47" s="240"/>
      <c r="AS47" s="240"/>
      <c r="AT47" s="240"/>
      <c r="AU47" s="81"/>
      <c r="AV47" s="81"/>
      <c r="AW47" s="81"/>
      <c r="AX47" s="216"/>
      <c r="AY47" s="216"/>
      <c r="AZ47" s="216"/>
      <c r="BA47" s="216"/>
      <c r="BB47" s="404" t="s">
        <v>77</v>
      </c>
      <c r="BC47" s="404" t="s">
        <v>77</v>
      </c>
      <c r="BD47" s="216"/>
      <c r="BE47" s="81"/>
      <c r="BF47" s="81"/>
      <c r="BG47" s="216"/>
      <c r="BH47" s="216"/>
      <c r="BI47" s="216"/>
      <c r="BJ47" s="216"/>
      <c r="BK47" s="216"/>
      <c r="BL47" s="406">
        <v>0</v>
      </c>
      <c r="BM47" s="406">
        <v>0</v>
      </c>
      <c r="BN47" s="216"/>
      <c r="BO47" s="216"/>
      <c r="BP47" s="216"/>
      <c r="BQ47" s="216"/>
      <c r="BR47" s="243"/>
      <c r="BS47" s="243"/>
      <c r="BT47" s="243"/>
      <c r="BU47" s="243"/>
      <c r="BV47" s="81"/>
      <c r="BW47" s="81"/>
      <c r="BX47" s="243"/>
      <c r="BY47" s="243"/>
      <c r="BZ47" s="243"/>
      <c r="CA47" s="243"/>
      <c r="CB47" s="243"/>
      <c r="CC47" s="243"/>
      <c r="CD47" s="243"/>
      <c r="CE47" s="243"/>
      <c r="CF47" s="243"/>
      <c r="CG47" s="216"/>
      <c r="CH47" s="216"/>
      <c r="CI47" s="216"/>
      <c r="CJ47" s="216"/>
      <c r="CK47" s="216"/>
      <c r="CL47" s="216"/>
      <c r="CM47" s="216"/>
      <c r="CN47" s="216"/>
      <c r="CO47" s="216"/>
      <c r="CP47" s="216"/>
      <c r="CQ47" s="216"/>
      <c r="CR47" s="216"/>
      <c r="CS47" s="216"/>
      <c r="CT47" s="216"/>
      <c r="CU47" s="216"/>
      <c r="CV47" s="216"/>
      <c r="CW47" s="216"/>
      <c r="CX47" s="216"/>
      <c r="CY47" s="216"/>
      <c r="CZ47" s="216"/>
      <c r="DA47" s="216"/>
      <c r="DB47" s="216"/>
      <c r="DC47" s="216"/>
      <c r="DD47" s="216"/>
      <c r="DE47" s="216"/>
      <c r="DF47" s="216"/>
      <c r="DG47" s="216"/>
      <c r="DH47" s="216"/>
      <c r="DI47" s="216"/>
      <c r="DJ47" s="216"/>
      <c r="DK47" s="216"/>
      <c r="DL47" s="216"/>
      <c r="DM47" s="216"/>
      <c r="DN47" s="216"/>
      <c r="DO47" s="216"/>
      <c r="DP47" s="216"/>
      <c r="DQ47" s="216"/>
      <c r="DR47" s="216"/>
      <c r="DS47" s="216"/>
      <c r="DT47" s="216"/>
      <c r="DU47" s="216"/>
      <c r="DV47" s="216"/>
      <c r="DW47" s="216"/>
      <c r="DX47" s="216"/>
      <c r="DY47" s="216"/>
      <c r="DZ47" s="216"/>
      <c r="EA47" s="216"/>
      <c r="EB47" s="216"/>
      <c r="EC47" s="7"/>
      <c r="ED47" s="7"/>
      <c r="EE47" s="7"/>
      <c r="EF47" s="7"/>
      <c r="EG47" s="7"/>
      <c r="EH47" s="7"/>
      <c r="EI47" s="7"/>
      <c r="EJ47" s="7"/>
      <c r="EK47" s="7"/>
      <c r="EL47" s="7"/>
      <c r="EM47" s="7"/>
      <c r="EN47" s="7"/>
      <c r="EO47" s="7"/>
      <c r="EP47" s="7"/>
      <c r="EQ47" s="7"/>
      <c r="ER47" s="7"/>
      <c r="ES47" s="7"/>
      <c r="ET47" s="7"/>
      <c r="EU47" s="7"/>
      <c r="EV47" s="7"/>
      <c r="EW47" s="7"/>
      <c r="EX47" s="7"/>
      <c r="EY47" s="7"/>
      <c r="EZ47" s="7"/>
    </row>
    <row r="48" spans="1:156">
      <c r="A48" s="1899"/>
      <c r="B48" s="431" t="s">
        <v>202</v>
      </c>
      <c r="C48" s="328">
        <v>0</v>
      </c>
      <c r="D48" s="432">
        <v>0</v>
      </c>
      <c r="E48" s="431">
        <v>0</v>
      </c>
      <c r="F48" s="409"/>
      <c r="G48" s="410"/>
      <c r="H48" s="409"/>
      <c r="I48" s="411"/>
      <c r="J48" s="412"/>
      <c r="K48" s="413"/>
      <c r="L48" s="414"/>
      <c r="M48" s="410"/>
      <c r="N48" s="240" t="s">
        <v>70</v>
      </c>
      <c r="O48" s="81"/>
      <c r="P48" s="81"/>
      <c r="Q48" s="81"/>
      <c r="R48" s="81"/>
      <c r="S48" s="81"/>
      <c r="T48" s="81"/>
      <c r="U48" s="81"/>
      <c r="V48" s="81"/>
      <c r="W48" s="81"/>
      <c r="X48" s="81"/>
      <c r="Y48" s="81"/>
      <c r="Z48" s="81"/>
      <c r="AA48" s="81"/>
      <c r="AB48" s="240"/>
      <c r="AC48" s="240"/>
      <c r="AD48" s="240"/>
      <c r="AE48" s="240"/>
      <c r="AF48" s="240"/>
      <c r="AG48" s="240"/>
      <c r="AH48" s="240"/>
      <c r="AI48" s="240"/>
      <c r="AJ48" s="240"/>
      <c r="AK48" s="240"/>
      <c r="AL48" s="240"/>
      <c r="AM48" s="240"/>
      <c r="AN48" s="240"/>
      <c r="AO48" s="240"/>
      <c r="AP48" s="240"/>
      <c r="AQ48" s="240"/>
      <c r="AR48" s="240"/>
      <c r="AS48" s="240"/>
      <c r="AT48" s="240"/>
      <c r="AU48" s="81"/>
      <c r="AV48" s="81"/>
      <c r="AW48" s="81"/>
      <c r="AX48" s="216"/>
      <c r="AY48" s="216"/>
      <c r="AZ48" s="216"/>
      <c r="BA48" s="216"/>
      <c r="BB48" s="216"/>
      <c r="BC48" s="216"/>
      <c r="BD48" s="216"/>
      <c r="BE48" s="63" t="s">
        <v>77</v>
      </c>
      <c r="BF48" s="63" t="s">
        <v>77</v>
      </c>
      <c r="BG48" s="216"/>
      <c r="BH48" s="216"/>
      <c r="BI48" s="216"/>
      <c r="BJ48" s="216"/>
      <c r="BK48" s="216"/>
      <c r="BL48" s="216"/>
      <c r="BM48" s="216"/>
      <c r="BN48" s="216"/>
      <c r="BO48" s="216"/>
      <c r="BP48" s="216"/>
      <c r="BQ48" s="216"/>
      <c r="BR48" s="243"/>
      <c r="BS48" s="243"/>
      <c r="BT48" s="243"/>
      <c r="BU48" s="243"/>
      <c r="BV48" s="81"/>
      <c r="BW48" s="81"/>
      <c r="BX48" s="243"/>
      <c r="BY48" s="243"/>
      <c r="BZ48" s="243"/>
      <c r="CA48" s="243"/>
      <c r="CB48" s="243"/>
      <c r="CC48" s="243"/>
      <c r="CD48" s="243"/>
      <c r="CE48" s="243"/>
      <c r="CF48" s="243"/>
      <c r="CG48" s="216"/>
      <c r="CH48" s="216"/>
      <c r="CI48" s="216"/>
      <c r="CJ48" s="216"/>
      <c r="CK48" s="216"/>
      <c r="CL48" s="216"/>
      <c r="CM48" s="216"/>
      <c r="CN48" s="216"/>
      <c r="CO48" s="216"/>
      <c r="CP48" s="216"/>
      <c r="CQ48" s="216"/>
      <c r="CR48" s="216"/>
      <c r="CS48" s="216"/>
      <c r="CT48" s="216"/>
      <c r="CU48" s="216"/>
      <c r="CV48" s="216"/>
      <c r="CW48" s="216"/>
      <c r="CX48" s="216"/>
      <c r="CY48" s="216"/>
      <c r="CZ48" s="216"/>
      <c r="DA48" s="216"/>
      <c r="DB48" s="216"/>
      <c r="DC48" s="216"/>
      <c r="DD48" s="216"/>
      <c r="DE48" s="216"/>
      <c r="DF48" s="216"/>
      <c r="DG48" s="216"/>
      <c r="DH48" s="216"/>
      <c r="DI48" s="216"/>
      <c r="DJ48" s="216"/>
      <c r="DK48" s="216"/>
      <c r="DL48" s="216"/>
      <c r="DM48" s="216"/>
      <c r="DN48" s="216"/>
      <c r="DO48" s="216"/>
      <c r="DP48" s="216"/>
      <c r="DQ48" s="216"/>
      <c r="DR48" s="216"/>
      <c r="DS48" s="216"/>
      <c r="DT48" s="216"/>
      <c r="DU48" s="216"/>
      <c r="DV48" s="216"/>
      <c r="DW48" s="216"/>
      <c r="DX48" s="216"/>
      <c r="DY48" s="216"/>
      <c r="DZ48" s="216"/>
      <c r="EA48" s="216"/>
      <c r="EB48" s="216"/>
    </row>
    <row r="49" spans="1:156">
      <c r="A49" s="1899"/>
      <c r="B49" s="423" t="s">
        <v>182</v>
      </c>
      <c r="C49" s="330">
        <v>0</v>
      </c>
      <c r="D49" s="424">
        <v>0</v>
      </c>
      <c r="E49" s="423">
        <v>0</v>
      </c>
      <c r="F49" s="425"/>
      <c r="G49" s="426"/>
      <c r="H49" s="425"/>
      <c r="I49" s="427"/>
      <c r="J49" s="428"/>
      <c r="K49" s="429"/>
      <c r="L49" s="430"/>
      <c r="M49" s="426"/>
      <c r="N49" s="240" t="s">
        <v>70</v>
      </c>
      <c r="O49" s="81"/>
      <c r="P49" s="81"/>
      <c r="Q49" s="81"/>
      <c r="R49" s="81"/>
      <c r="S49" s="81"/>
      <c r="T49" s="81"/>
      <c r="U49" s="81"/>
      <c r="V49" s="81"/>
      <c r="W49" s="81"/>
      <c r="X49" s="81"/>
      <c r="Y49" s="81"/>
      <c r="Z49" s="81"/>
      <c r="AA49" s="81"/>
      <c r="AB49" s="240"/>
      <c r="AC49" s="240"/>
      <c r="AD49" s="240"/>
      <c r="AE49" s="240"/>
      <c r="AF49" s="240"/>
      <c r="AG49" s="240"/>
      <c r="AH49" s="240"/>
      <c r="AI49" s="240"/>
      <c r="AJ49" s="240"/>
      <c r="AK49" s="240"/>
      <c r="AL49" s="240"/>
      <c r="AM49" s="240"/>
      <c r="AN49" s="240"/>
      <c r="AO49" s="240"/>
      <c r="AP49" s="240"/>
      <c r="AQ49" s="240"/>
      <c r="AR49" s="240"/>
      <c r="AS49" s="240"/>
      <c r="AT49" s="240"/>
      <c r="AU49" s="81"/>
      <c r="AV49" s="81"/>
      <c r="AW49" s="81"/>
      <c r="AX49" s="216"/>
      <c r="AY49" s="216"/>
      <c r="AZ49" s="216"/>
      <c r="BA49" s="216"/>
      <c r="BB49" s="216"/>
      <c r="BC49" s="216"/>
      <c r="BD49" s="216"/>
      <c r="BE49" s="63" t="s">
        <v>77</v>
      </c>
      <c r="BF49" s="63" t="s">
        <v>77</v>
      </c>
      <c r="BG49" s="216"/>
      <c r="BH49" s="216"/>
      <c r="BI49" s="216"/>
      <c r="BJ49" s="216"/>
      <c r="BK49" s="216"/>
      <c r="BL49" s="216"/>
      <c r="BM49" s="216"/>
      <c r="BN49" s="216"/>
      <c r="BO49" s="216"/>
      <c r="BP49" s="216"/>
      <c r="BQ49" s="216"/>
      <c r="BR49" s="243"/>
      <c r="BS49" s="243"/>
      <c r="BT49" s="243"/>
      <c r="BU49" s="243"/>
      <c r="BV49" s="81"/>
      <c r="BW49" s="81"/>
      <c r="BX49" s="243"/>
      <c r="BY49" s="243"/>
      <c r="BZ49" s="243"/>
      <c r="CA49" s="243"/>
      <c r="CB49" s="243"/>
      <c r="CC49" s="243"/>
      <c r="CD49" s="243"/>
      <c r="CE49" s="243"/>
      <c r="CF49" s="243"/>
      <c r="CG49" s="216"/>
      <c r="CH49" s="216"/>
      <c r="CI49" s="216"/>
      <c r="CJ49" s="216"/>
      <c r="CK49" s="216"/>
      <c r="CL49" s="216"/>
      <c r="CM49" s="216"/>
      <c r="CN49" s="216"/>
      <c r="CO49" s="216"/>
      <c r="CP49" s="216"/>
      <c r="CQ49" s="216"/>
      <c r="CR49" s="216"/>
      <c r="CS49" s="216"/>
      <c r="CT49" s="216"/>
      <c r="CU49" s="216"/>
      <c r="CV49" s="216"/>
      <c r="CW49" s="216"/>
      <c r="CX49" s="216"/>
      <c r="CY49" s="216"/>
      <c r="CZ49" s="216"/>
      <c r="DA49" s="216"/>
      <c r="DB49" s="216"/>
      <c r="DC49" s="216"/>
      <c r="DD49" s="216"/>
      <c r="DE49" s="216"/>
      <c r="DF49" s="216"/>
      <c r="DG49" s="216"/>
      <c r="DH49" s="216"/>
      <c r="DI49" s="216"/>
      <c r="DJ49" s="216"/>
      <c r="DK49" s="216"/>
      <c r="DL49" s="216"/>
      <c r="DM49" s="216"/>
      <c r="DN49" s="216"/>
      <c r="DO49" s="216"/>
      <c r="DP49" s="216"/>
      <c r="DQ49" s="216"/>
      <c r="DR49" s="216"/>
      <c r="DS49" s="216"/>
      <c r="DT49" s="216"/>
      <c r="DU49" s="216"/>
      <c r="DV49" s="216"/>
      <c r="DW49" s="216"/>
      <c r="DX49" s="216"/>
      <c r="DY49" s="216"/>
      <c r="DZ49" s="216"/>
      <c r="EA49" s="216"/>
      <c r="EB49" s="216"/>
    </row>
    <row r="50" spans="1:156">
      <c r="A50" s="1899"/>
      <c r="B50" s="318" t="s">
        <v>23</v>
      </c>
      <c r="C50" s="317">
        <v>0</v>
      </c>
      <c r="D50" s="319">
        <v>0</v>
      </c>
      <c r="E50" s="336">
        <v>0</v>
      </c>
      <c r="F50" s="433">
        <v>0</v>
      </c>
      <c r="G50" s="434">
        <v>0</v>
      </c>
      <c r="H50" s="319">
        <v>0</v>
      </c>
      <c r="I50" s="321">
        <v>0</v>
      </c>
      <c r="J50" s="323">
        <v>0</v>
      </c>
      <c r="K50" s="324">
        <v>0</v>
      </c>
      <c r="L50" s="322">
        <v>0</v>
      </c>
      <c r="M50" s="320">
        <v>0</v>
      </c>
      <c r="N50" s="237" t="s">
        <v>70</v>
      </c>
      <c r="O50" s="81"/>
      <c r="P50" s="81"/>
      <c r="Q50" s="81"/>
      <c r="R50" s="81"/>
      <c r="S50" s="81"/>
      <c r="T50" s="81"/>
      <c r="U50" s="81"/>
      <c r="V50" s="81"/>
      <c r="W50" s="81"/>
      <c r="X50" s="81"/>
      <c r="Y50" s="81"/>
      <c r="Z50" s="81"/>
      <c r="AA50" s="81"/>
      <c r="AB50" s="240"/>
      <c r="AC50" s="240"/>
      <c r="AD50" s="240"/>
      <c r="AE50" s="240"/>
      <c r="AF50" s="240"/>
      <c r="AG50" s="240"/>
      <c r="AH50" s="240"/>
      <c r="AI50" s="240"/>
      <c r="AJ50" s="240"/>
      <c r="AK50" s="240"/>
      <c r="AL50" s="240"/>
      <c r="AM50" s="240"/>
      <c r="AN50" s="240"/>
      <c r="AO50" s="240"/>
      <c r="AP50" s="240"/>
      <c r="AQ50" s="240"/>
      <c r="AR50" s="240"/>
      <c r="AS50" s="240"/>
      <c r="AT50" s="240"/>
      <c r="AU50" s="81"/>
      <c r="AV50" s="81"/>
      <c r="AW50" s="81"/>
      <c r="AX50" s="216"/>
      <c r="AY50" s="216"/>
      <c r="AZ50" s="216"/>
      <c r="BA50" s="216"/>
      <c r="BB50" s="404" t="s">
        <v>77</v>
      </c>
      <c r="BC50" s="404" t="s">
        <v>77</v>
      </c>
      <c r="BD50" s="216"/>
      <c r="BE50" s="81"/>
      <c r="BF50" s="81"/>
      <c r="BG50" s="216"/>
      <c r="BH50" s="216"/>
      <c r="BI50" s="216"/>
      <c r="BJ50" s="216"/>
      <c r="BK50" s="216"/>
      <c r="BL50" s="406">
        <v>0</v>
      </c>
      <c r="BM50" s="406">
        <v>0</v>
      </c>
      <c r="BN50" s="216"/>
      <c r="BO50" s="216"/>
      <c r="BP50" s="216"/>
      <c r="BQ50" s="216"/>
      <c r="BR50" s="243"/>
      <c r="BS50" s="243"/>
      <c r="BT50" s="243"/>
      <c r="BU50" s="243"/>
      <c r="BV50" s="81"/>
      <c r="BW50" s="81"/>
      <c r="BX50" s="243"/>
      <c r="BY50" s="243"/>
      <c r="BZ50" s="243"/>
      <c r="CA50" s="243"/>
      <c r="CB50" s="243"/>
      <c r="CC50" s="243"/>
      <c r="CD50" s="243"/>
      <c r="CE50" s="243"/>
      <c r="CF50" s="243"/>
      <c r="CG50" s="216"/>
      <c r="CH50" s="216"/>
      <c r="CI50" s="216"/>
      <c r="CJ50" s="216"/>
      <c r="CK50" s="216"/>
      <c r="CL50" s="216"/>
      <c r="CM50" s="216"/>
      <c r="CN50" s="216"/>
      <c r="CO50" s="216"/>
      <c r="CP50" s="216"/>
      <c r="CQ50" s="216"/>
      <c r="CR50" s="216"/>
      <c r="CS50" s="216"/>
      <c r="CT50" s="216"/>
      <c r="CU50" s="216"/>
      <c r="CV50" s="216"/>
      <c r="CW50" s="216"/>
      <c r="CX50" s="216"/>
      <c r="CY50" s="216"/>
      <c r="CZ50" s="216"/>
      <c r="DA50" s="216"/>
      <c r="DB50" s="216"/>
      <c r="DC50" s="216"/>
      <c r="DD50" s="216"/>
      <c r="DE50" s="216"/>
      <c r="DF50" s="216"/>
      <c r="DG50" s="216"/>
      <c r="DH50" s="216"/>
      <c r="DI50" s="216"/>
      <c r="DJ50" s="216"/>
      <c r="DK50" s="216"/>
      <c r="DL50" s="216"/>
      <c r="DM50" s="216"/>
      <c r="DN50" s="216"/>
      <c r="DO50" s="216"/>
      <c r="DP50" s="216"/>
      <c r="DQ50" s="216"/>
      <c r="DR50" s="216"/>
      <c r="DS50" s="216"/>
      <c r="DT50" s="216"/>
      <c r="DU50" s="216"/>
      <c r="DV50" s="216"/>
      <c r="DW50" s="216"/>
      <c r="DX50" s="216"/>
      <c r="DY50" s="216"/>
      <c r="DZ50" s="216"/>
      <c r="EA50" s="216"/>
      <c r="EB50" s="216"/>
    </row>
    <row r="51" spans="1:156">
      <c r="A51" s="1900"/>
      <c r="B51" s="318" t="s">
        <v>185</v>
      </c>
      <c r="C51" s="317">
        <v>0</v>
      </c>
      <c r="D51" s="319">
        <v>0</v>
      </c>
      <c r="E51" s="336">
        <v>0</v>
      </c>
      <c r="F51" s="397"/>
      <c r="G51" s="398"/>
      <c r="H51" s="397"/>
      <c r="I51" s="399"/>
      <c r="J51" s="400"/>
      <c r="K51" s="401"/>
      <c r="L51" s="402"/>
      <c r="M51" s="398"/>
      <c r="N51" s="240" t="s">
        <v>70</v>
      </c>
      <c r="O51" s="81"/>
      <c r="P51" s="81"/>
      <c r="Q51" s="81"/>
      <c r="R51" s="81"/>
      <c r="S51" s="81"/>
      <c r="T51" s="81"/>
      <c r="U51" s="81"/>
      <c r="V51" s="81"/>
      <c r="W51" s="81"/>
      <c r="X51" s="81"/>
      <c r="Y51" s="81"/>
      <c r="Z51" s="81"/>
      <c r="AA51" s="81"/>
      <c r="AB51" s="240"/>
      <c r="AC51" s="240"/>
      <c r="AD51" s="240"/>
      <c r="AE51" s="240"/>
      <c r="AF51" s="240"/>
      <c r="AG51" s="240"/>
      <c r="AH51" s="240"/>
      <c r="AI51" s="240"/>
      <c r="AJ51" s="240"/>
      <c r="AK51" s="240"/>
      <c r="AL51" s="240"/>
      <c r="AM51" s="240"/>
      <c r="AN51" s="240"/>
      <c r="AO51" s="240"/>
      <c r="AP51" s="240"/>
      <c r="AQ51" s="240"/>
      <c r="AR51" s="240"/>
      <c r="AS51" s="240"/>
      <c r="AT51" s="240"/>
      <c r="AU51" s="81"/>
      <c r="AV51" s="81"/>
      <c r="AW51" s="81"/>
      <c r="AX51" s="216"/>
      <c r="AY51" s="216"/>
      <c r="AZ51" s="216"/>
      <c r="BA51" s="216"/>
      <c r="BB51" s="216"/>
      <c r="BC51" s="216"/>
      <c r="BD51" s="216"/>
      <c r="BE51" s="63" t="s">
        <v>77</v>
      </c>
      <c r="BF51" s="63" t="s">
        <v>77</v>
      </c>
      <c r="BG51" s="216"/>
      <c r="BH51" s="216"/>
      <c r="BI51" s="216"/>
      <c r="BJ51" s="216"/>
      <c r="BK51" s="216"/>
      <c r="BL51" s="216"/>
      <c r="BM51" s="216"/>
      <c r="BN51" s="216"/>
      <c r="BO51" s="216"/>
      <c r="BP51" s="216"/>
      <c r="BQ51" s="216"/>
      <c r="BR51" s="243"/>
      <c r="BS51" s="243"/>
      <c r="BT51" s="243"/>
      <c r="BU51" s="243"/>
      <c r="BV51" s="81"/>
      <c r="BW51" s="81"/>
      <c r="BX51" s="243"/>
      <c r="BY51" s="243"/>
      <c r="BZ51" s="243"/>
      <c r="CA51" s="243"/>
      <c r="CB51" s="243"/>
      <c r="CC51" s="243"/>
      <c r="CD51" s="243"/>
      <c r="CE51" s="243"/>
      <c r="CF51" s="243"/>
      <c r="CG51" s="216"/>
      <c r="CH51" s="216"/>
      <c r="CI51" s="216"/>
      <c r="CJ51" s="216"/>
      <c r="CK51" s="216"/>
      <c r="CL51" s="216"/>
      <c r="CM51" s="216"/>
      <c r="CN51" s="216"/>
      <c r="CO51" s="216"/>
      <c r="CP51" s="216"/>
      <c r="CQ51" s="216"/>
      <c r="CR51" s="216"/>
      <c r="CS51" s="216"/>
      <c r="CT51" s="216"/>
      <c r="CU51" s="216"/>
      <c r="CV51" s="216"/>
      <c r="CW51" s="216"/>
      <c r="CX51" s="216"/>
      <c r="CY51" s="216"/>
      <c r="CZ51" s="216"/>
      <c r="DA51" s="216"/>
      <c r="DB51" s="216"/>
      <c r="DC51" s="216"/>
      <c r="DD51" s="216"/>
      <c r="DE51" s="216"/>
      <c r="DF51" s="216"/>
      <c r="DG51" s="216"/>
      <c r="DH51" s="216"/>
      <c r="DI51" s="216"/>
      <c r="DJ51" s="216"/>
      <c r="DK51" s="216"/>
      <c r="DL51" s="216"/>
      <c r="DM51" s="216"/>
      <c r="DN51" s="216"/>
      <c r="DO51" s="216"/>
      <c r="DP51" s="216"/>
      <c r="DQ51" s="216"/>
      <c r="DR51" s="216"/>
      <c r="DS51" s="216"/>
      <c r="DT51" s="216"/>
      <c r="DU51" s="216"/>
      <c r="DV51" s="216"/>
      <c r="DW51" s="216"/>
      <c r="DX51" s="216"/>
      <c r="DY51" s="216"/>
      <c r="DZ51" s="216"/>
      <c r="EA51" s="216"/>
      <c r="EB51" s="216"/>
    </row>
    <row r="52" spans="1:156" ht="15.75">
      <c r="A52" s="1944" t="s">
        <v>184</v>
      </c>
      <c r="B52" s="361" t="s">
        <v>179</v>
      </c>
      <c r="C52" s="328">
        <v>0</v>
      </c>
      <c r="D52" s="432">
        <v>0</v>
      </c>
      <c r="E52" s="431">
        <v>0</v>
      </c>
      <c r="F52" s="409"/>
      <c r="G52" s="410"/>
      <c r="H52" s="409"/>
      <c r="I52" s="411"/>
      <c r="J52" s="412"/>
      <c r="K52" s="413"/>
      <c r="L52" s="414"/>
      <c r="M52" s="410"/>
      <c r="N52" s="240" t="s">
        <v>70</v>
      </c>
      <c r="O52" s="81"/>
      <c r="P52" s="81"/>
      <c r="Q52" s="81"/>
      <c r="R52" s="81"/>
      <c r="S52" s="81"/>
      <c r="T52" s="81"/>
      <c r="U52" s="81"/>
      <c r="V52" s="81"/>
      <c r="W52" s="81"/>
      <c r="X52" s="81"/>
      <c r="Y52" s="81"/>
      <c r="Z52" s="334"/>
      <c r="AA52" s="334"/>
      <c r="AB52" s="240"/>
      <c r="AC52" s="240"/>
      <c r="AD52" s="240"/>
      <c r="AE52" s="240"/>
      <c r="AF52" s="240"/>
      <c r="AG52" s="240"/>
      <c r="AH52" s="240"/>
      <c r="AI52" s="240"/>
      <c r="AJ52" s="240"/>
      <c r="AK52" s="240"/>
      <c r="AL52" s="240"/>
      <c r="AM52" s="240"/>
      <c r="AN52" s="240"/>
      <c r="AO52" s="240"/>
      <c r="AP52" s="240"/>
      <c r="AQ52" s="240"/>
      <c r="AR52" s="240"/>
      <c r="AS52" s="240"/>
      <c r="AT52" s="240"/>
      <c r="AU52" s="81"/>
      <c r="AV52" s="81"/>
      <c r="AW52" s="81"/>
      <c r="AX52" s="216"/>
      <c r="AY52" s="216"/>
      <c r="AZ52" s="216"/>
      <c r="BA52" s="216"/>
      <c r="BB52" s="216"/>
      <c r="BC52" s="216"/>
      <c r="BD52" s="216"/>
      <c r="BE52" s="63" t="s">
        <v>77</v>
      </c>
      <c r="BF52" s="63" t="s">
        <v>77</v>
      </c>
      <c r="BG52" s="216"/>
      <c r="BH52" s="216"/>
      <c r="BI52" s="216"/>
      <c r="BJ52" s="216"/>
      <c r="BK52" s="216"/>
      <c r="BL52" s="216"/>
      <c r="BM52" s="216"/>
      <c r="BN52" s="216"/>
      <c r="BO52" s="216"/>
      <c r="BP52" s="216"/>
      <c r="BQ52" s="216"/>
      <c r="BR52" s="243"/>
      <c r="BS52" s="243"/>
      <c r="BT52" s="243"/>
      <c r="BU52" s="243"/>
      <c r="BV52" s="81"/>
      <c r="BW52" s="81"/>
      <c r="BX52" s="243"/>
      <c r="BY52" s="243"/>
      <c r="BZ52" s="243"/>
      <c r="CA52" s="243"/>
      <c r="CB52" s="243"/>
      <c r="CC52" s="243"/>
      <c r="CD52" s="243"/>
      <c r="CE52" s="243"/>
      <c r="CF52" s="243"/>
      <c r="CG52" s="216"/>
      <c r="CH52" s="216"/>
      <c r="CI52" s="216"/>
      <c r="CJ52" s="216"/>
      <c r="CK52" s="216"/>
      <c r="CL52" s="216"/>
      <c r="CM52" s="216"/>
      <c r="CN52" s="216"/>
      <c r="CO52" s="216"/>
      <c r="CP52" s="216"/>
      <c r="CQ52" s="216"/>
      <c r="CR52" s="216"/>
      <c r="CS52" s="216"/>
      <c r="CT52" s="216"/>
      <c r="CU52" s="216"/>
      <c r="CV52" s="216"/>
      <c r="CW52" s="216"/>
      <c r="CX52" s="216"/>
      <c r="CY52" s="216"/>
      <c r="CZ52" s="216"/>
      <c r="DA52" s="216"/>
      <c r="DB52" s="216"/>
      <c r="DC52" s="216"/>
      <c r="DD52" s="216"/>
      <c r="DE52" s="216"/>
      <c r="DF52" s="216"/>
      <c r="DG52" s="216"/>
      <c r="DH52" s="216"/>
      <c r="DI52" s="216"/>
      <c r="DJ52" s="216"/>
      <c r="DK52" s="216"/>
      <c r="DL52" s="216"/>
      <c r="DM52" s="216"/>
      <c r="DN52" s="216"/>
      <c r="DO52" s="216"/>
      <c r="DP52" s="216"/>
      <c r="DQ52" s="216"/>
      <c r="DR52" s="216"/>
      <c r="DS52" s="216"/>
      <c r="DT52" s="216"/>
      <c r="DU52" s="216"/>
      <c r="DV52" s="216"/>
      <c r="DW52" s="216"/>
      <c r="DX52" s="216"/>
      <c r="DY52" s="216"/>
      <c r="DZ52" s="216"/>
      <c r="EA52" s="216"/>
      <c r="EB52" s="216"/>
    </row>
    <row r="53" spans="1:156" ht="15.75">
      <c r="A53" s="1945"/>
      <c r="B53" s="330" t="s">
        <v>180</v>
      </c>
      <c r="C53" s="330">
        <v>0</v>
      </c>
      <c r="D53" s="424">
        <v>0</v>
      </c>
      <c r="E53" s="423">
        <v>0</v>
      </c>
      <c r="F53" s="425"/>
      <c r="G53" s="426"/>
      <c r="H53" s="425"/>
      <c r="I53" s="427"/>
      <c r="J53" s="428"/>
      <c r="K53" s="429"/>
      <c r="L53" s="430"/>
      <c r="M53" s="426"/>
      <c r="N53" s="240" t="s">
        <v>70</v>
      </c>
      <c r="O53" s="81"/>
      <c r="P53" s="81"/>
      <c r="Q53" s="81"/>
      <c r="R53" s="81"/>
      <c r="S53" s="81"/>
      <c r="T53" s="81"/>
      <c r="U53" s="81"/>
      <c r="V53" s="81"/>
      <c r="W53" s="81"/>
      <c r="X53" s="81"/>
      <c r="Y53" s="81"/>
      <c r="Z53" s="334"/>
      <c r="AA53" s="334"/>
      <c r="AB53" s="240"/>
      <c r="AC53" s="240"/>
      <c r="AD53" s="240"/>
      <c r="AE53" s="240"/>
      <c r="AF53" s="240"/>
      <c r="AG53" s="240"/>
      <c r="AH53" s="240"/>
      <c r="AI53" s="240"/>
      <c r="AJ53" s="240"/>
      <c r="AK53" s="240"/>
      <c r="AL53" s="240"/>
      <c r="AM53" s="240"/>
      <c r="AN53" s="240"/>
      <c r="AO53" s="240"/>
      <c r="AP53" s="240"/>
      <c r="AQ53" s="240"/>
      <c r="AR53" s="240"/>
      <c r="AS53" s="240"/>
      <c r="AT53" s="240"/>
      <c r="AU53" s="81"/>
      <c r="AV53" s="81"/>
      <c r="AW53" s="81"/>
      <c r="AX53" s="216"/>
      <c r="AY53" s="216"/>
      <c r="AZ53" s="216"/>
      <c r="BA53" s="216"/>
      <c r="BB53" s="216"/>
      <c r="BC53" s="216"/>
      <c r="BD53" s="216"/>
      <c r="BE53" s="63" t="s">
        <v>77</v>
      </c>
      <c r="BF53" s="63" t="s">
        <v>77</v>
      </c>
      <c r="BG53" s="216"/>
      <c r="BH53" s="216"/>
      <c r="BI53" s="216"/>
      <c r="BJ53" s="216"/>
      <c r="BK53" s="216"/>
      <c r="BL53" s="216"/>
      <c r="BM53" s="216"/>
      <c r="BN53" s="216"/>
      <c r="BO53" s="216"/>
      <c r="BP53" s="216"/>
      <c r="BQ53" s="216"/>
      <c r="BR53" s="243"/>
      <c r="BS53" s="243"/>
      <c r="BT53" s="243"/>
      <c r="BU53" s="243"/>
      <c r="BV53" s="81"/>
      <c r="BW53" s="81"/>
      <c r="BX53" s="243"/>
      <c r="BY53" s="243"/>
      <c r="BZ53" s="243"/>
      <c r="CA53" s="243"/>
      <c r="CB53" s="243"/>
      <c r="CC53" s="243"/>
      <c r="CD53" s="243"/>
      <c r="CE53" s="243"/>
      <c r="CF53" s="243"/>
      <c r="CG53" s="216"/>
      <c r="CH53" s="216"/>
      <c r="CI53" s="216"/>
      <c r="CJ53" s="216"/>
      <c r="CK53" s="216"/>
      <c r="CL53" s="216"/>
      <c r="CM53" s="216"/>
      <c r="CN53" s="216"/>
      <c r="CO53" s="216"/>
      <c r="CP53" s="216"/>
      <c r="CQ53" s="216"/>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row>
    <row r="54" spans="1:156" ht="15.75">
      <c r="A54" s="1945"/>
      <c r="B54" s="317" t="s">
        <v>23</v>
      </c>
      <c r="C54" s="317">
        <v>0</v>
      </c>
      <c r="D54" s="319">
        <v>0</v>
      </c>
      <c r="E54" s="336">
        <v>0</v>
      </c>
      <c r="F54" s="433">
        <v>0</v>
      </c>
      <c r="G54" s="434">
        <v>0</v>
      </c>
      <c r="H54" s="319">
        <v>0</v>
      </c>
      <c r="I54" s="321">
        <v>0</v>
      </c>
      <c r="J54" s="323">
        <v>0</v>
      </c>
      <c r="K54" s="324">
        <v>0</v>
      </c>
      <c r="L54" s="322">
        <v>0</v>
      </c>
      <c r="M54" s="320">
        <v>0</v>
      </c>
      <c r="N54" s="237" t="s">
        <v>70</v>
      </c>
      <c r="O54" s="81"/>
      <c r="P54" s="81"/>
      <c r="Q54" s="81"/>
      <c r="R54" s="81"/>
      <c r="S54" s="81"/>
      <c r="T54" s="81"/>
      <c r="U54" s="81"/>
      <c r="V54" s="81"/>
      <c r="W54" s="81"/>
      <c r="X54" s="81"/>
      <c r="Y54" s="81"/>
      <c r="Z54" s="334"/>
      <c r="AA54" s="334"/>
      <c r="AB54" s="240"/>
      <c r="AC54" s="240"/>
      <c r="AD54" s="240"/>
      <c r="AE54" s="240"/>
      <c r="AF54" s="240"/>
      <c r="AG54" s="240"/>
      <c r="AH54" s="240"/>
      <c r="AI54" s="240"/>
      <c r="AJ54" s="240"/>
      <c r="AK54" s="240"/>
      <c r="AL54" s="240"/>
      <c r="AM54" s="240"/>
      <c r="AN54" s="240"/>
      <c r="AO54" s="240"/>
      <c r="AP54" s="240"/>
      <c r="AQ54" s="240"/>
      <c r="AR54" s="240"/>
      <c r="AS54" s="240"/>
      <c r="AT54" s="240"/>
      <c r="AU54" s="81"/>
      <c r="AV54" s="81"/>
      <c r="AW54" s="81"/>
      <c r="AX54" s="216"/>
      <c r="AY54" s="216"/>
      <c r="AZ54" s="216"/>
      <c r="BA54" s="216"/>
      <c r="BB54" s="404" t="s">
        <v>77</v>
      </c>
      <c r="BC54" s="404" t="s">
        <v>77</v>
      </c>
      <c r="BD54" s="216"/>
      <c r="BE54" s="81"/>
      <c r="BF54" s="81"/>
      <c r="BG54" s="216"/>
      <c r="BH54" s="216"/>
      <c r="BI54" s="216"/>
      <c r="BJ54" s="216"/>
      <c r="BK54" s="216"/>
      <c r="BL54" s="406">
        <v>0</v>
      </c>
      <c r="BM54" s="406">
        <v>0</v>
      </c>
      <c r="BN54" s="216"/>
      <c r="BO54" s="216"/>
      <c r="BP54" s="216"/>
      <c r="BQ54" s="216"/>
      <c r="BR54" s="243"/>
      <c r="BS54" s="243"/>
      <c r="BT54" s="243"/>
      <c r="BU54" s="243"/>
      <c r="BV54" s="81"/>
      <c r="BW54" s="81"/>
      <c r="BX54" s="243"/>
      <c r="BY54" s="243"/>
      <c r="BZ54" s="243"/>
      <c r="CA54" s="243"/>
      <c r="CB54" s="243"/>
      <c r="CC54" s="243"/>
      <c r="CD54" s="243"/>
      <c r="CE54" s="243"/>
      <c r="CF54" s="243"/>
      <c r="CG54" s="216"/>
      <c r="CH54" s="216"/>
      <c r="CI54" s="216"/>
      <c r="CJ54" s="216"/>
      <c r="CK54" s="216"/>
      <c r="CL54" s="216"/>
      <c r="CM54" s="216"/>
      <c r="CN54" s="216"/>
      <c r="CO54" s="216"/>
      <c r="CP54" s="216"/>
      <c r="CQ54" s="216"/>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row>
    <row r="55" spans="1:156" ht="15.75">
      <c r="A55" s="1945"/>
      <c r="B55" s="328" t="s">
        <v>181</v>
      </c>
      <c r="C55" s="328">
        <v>0</v>
      </c>
      <c r="D55" s="432">
        <v>0</v>
      </c>
      <c r="E55" s="431">
        <v>0</v>
      </c>
      <c r="F55" s="409"/>
      <c r="G55" s="410"/>
      <c r="H55" s="409"/>
      <c r="I55" s="411"/>
      <c r="J55" s="412"/>
      <c r="K55" s="413"/>
      <c r="L55" s="414"/>
      <c r="M55" s="410"/>
      <c r="N55" s="240" t="s">
        <v>70</v>
      </c>
      <c r="O55" s="81"/>
      <c r="P55" s="81"/>
      <c r="Q55" s="81"/>
      <c r="R55" s="81"/>
      <c r="S55" s="81"/>
      <c r="T55" s="81"/>
      <c r="U55" s="81"/>
      <c r="V55" s="81"/>
      <c r="W55" s="81"/>
      <c r="X55" s="81"/>
      <c r="Y55" s="81"/>
      <c r="Z55" s="334"/>
      <c r="AA55" s="334"/>
      <c r="AB55" s="240"/>
      <c r="AC55" s="240"/>
      <c r="AD55" s="240"/>
      <c r="AE55" s="240"/>
      <c r="AF55" s="240"/>
      <c r="AG55" s="240"/>
      <c r="AH55" s="240"/>
      <c r="AI55" s="240"/>
      <c r="AJ55" s="240"/>
      <c r="AK55" s="240"/>
      <c r="AL55" s="240"/>
      <c r="AM55" s="240"/>
      <c r="AN55" s="240"/>
      <c r="AO55" s="240"/>
      <c r="AP55" s="240"/>
      <c r="AQ55" s="240"/>
      <c r="AR55" s="240"/>
      <c r="AS55" s="240"/>
      <c r="AT55" s="240"/>
      <c r="AU55" s="81"/>
      <c r="AV55" s="81"/>
      <c r="AW55" s="81"/>
      <c r="AX55" s="216"/>
      <c r="AY55" s="216"/>
      <c r="AZ55" s="216"/>
      <c r="BA55" s="216"/>
      <c r="BB55" s="216"/>
      <c r="BC55" s="216"/>
      <c r="BD55" s="216"/>
      <c r="BE55" s="63" t="s">
        <v>77</v>
      </c>
      <c r="BF55" s="63" t="s">
        <v>77</v>
      </c>
      <c r="BG55" s="216"/>
      <c r="BH55" s="216"/>
      <c r="BI55" s="216"/>
      <c r="BJ55" s="216"/>
      <c r="BK55" s="216"/>
      <c r="BL55" s="216"/>
      <c r="BM55" s="216"/>
      <c r="BN55" s="216"/>
      <c r="BO55" s="216"/>
      <c r="BP55" s="216"/>
      <c r="BQ55" s="216"/>
      <c r="BR55" s="243"/>
      <c r="BS55" s="243"/>
      <c r="BT55" s="243"/>
      <c r="BU55" s="243"/>
      <c r="BV55" s="81"/>
      <c r="BW55" s="81"/>
      <c r="BX55" s="243"/>
      <c r="BY55" s="243"/>
      <c r="BZ55" s="243"/>
      <c r="CA55" s="243"/>
      <c r="CB55" s="243"/>
      <c r="CC55" s="243"/>
      <c r="CD55" s="243"/>
      <c r="CE55" s="243"/>
      <c r="CF55" s="243"/>
      <c r="CG55" s="216"/>
      <c r="CH55" s="216"/>
      <c r="CI55" s="216"/>
      <c r="CJ55" s="216"/>
      <c r="CK55" s="216"/>
      <c r="CL55" s="216"/>
      <c r="CM55" s="216"/>
      <c r="CN55" s="216"/>
      <c r="CO55" s="216"/>
      <c r="CP55" s="216"/>
      <c r="CQ55" s="216"/>
      <c r="CR55" s="216"/>
      <c r="CS55" s="216"/>
      <c r="CT55" s="216"/>
      <c r="CU55" s="216"/>
      <c r="CV55" s="216"/>
      <c r="CW55" s="216"/>
      <c r="CX55" s="216"/>
      <c r="CY55" s="216"/>
      <c r="CZ55" s="216"/>
      <c r="DA55" s="216"/>
      <c r="DB55" s="216"/>
      <c r="DC55" s="216"/>
      <c r="DD55" s="216"/>
      <c r="DE55" s="216"/>
      <c r="DF55" s="216"/>
      <c r="DG55" s="216"/>
      <c r="DH55" s="216"/>
      <c r="DI55" s="216"/>
      <c r="DJ55" s="216"/>
      <c r="DK55" s="216"/>
      <c r="DL55" s="216"/>
      <c r="DM55" s="216"/>
      <c r="DN55" s="216"/>
      <c r="DO55" s="216"/>
      <c r="DP55" s="216"/>
      <c r="DQ55" s="216"/>
      <c r="DR55" s="216"/>
      <c r="DS55" s="216"/>
      <c r="DT55" s="216"/>
      <c r="DU55" s="216"/>
      <c r="DV55" s="216"/>
      <c r="DW55" s="216"/>
      <c r="DX55" s="216"/>
      <c r="DY55" s="216"/>
      <c r="DZ55" s="216"/>
      <c r="EA55" s="216"/>
      <c r="EB55" s="216"/>
    </row>
    <row r="56" spans="1:156" ht="15.75">
      <c r="A56" s="1945"/>
      <c r="B56" s="330" t="s">
        <v>182</v>
      </c>
      <c r="C56" s="330">
        <v>0</v>
      </c>
      <c r="D56" s="424">
        <v>0</v>
      </c>
      <c r="E56" s="423">
        <v>0</v>
      </c>
      <c r="F56" s="425"/>
      <c r="G56" s="426"/>
      <c r="H56" s="425"/>
      <c r="I56" s="427"/>
      <c r="J56" s="428"/>
      <c r="K56" s="429"/>
      <c r="L56" s="430"/>
      <c r="M56" s="426"/>
      <c r="N56" s="240" t="s">
        <v>70</v>
      </c>
      <c r="O56" s="81"/>
      <c r="P56" s="81"/>
      <c r="Q56" s="81"/>
      <c r="R56" s="81"/>
      <c r="S56" s="81"/>
      <c r="T56" s="81"/>
      <c r="U56" s="81"/>
      <c r="V56" s="81"/>
      <c r="W56" s="81"/>
      <c r="X56" s="81"/>
      <c r="Y56" s="81"/>
      <c r="Z56" s="334"/>
      <c r="AA56" s="334"/>
      <c r="AB56" s="240"/>
      <c r="AC56" s="240"/>
      <c r="AD56" s="240"/>
      <c r="AE56" s="240"/>
      <c r="AF56" s="240"/>
      <c r="AG56" s="240"/>
      <c r="AH56" s="240"/>
      <c r="AI56" s="240"/>
      <c r="AJ56" s="240"/>
      <c r="AK56" s="240"/>
      <c r="AL56" s="240"/>
      <c r="AM56" s="240"/>
      <c r="AN56" s="240"/>
      <c r="AO56" s="240"/>
      <c r="AP56" s="240"/>
      <c r="AQ56" s="240"/>
      <c r="AR56" s="240"/>
      <c r="AS56" s="240"/>
      <c r="AT56" s="240"/>
      <c r="AU56" s="81"/>
      <c r="AV56" s="81"/>
      <c r="AW56" s="81"/>
      <c r="AX56" s="216"/>
      <c r="AY56" s="216"/>
      <c r="AZ56" s="216"/>
      <c r="BA56" s="216"/>
      <c r="BB56" s="216"/>
      <c r="BC56" s="216"/>
      <c r="BD56" s="216"/>
      <c r="BE56" s="63" t="s">
        <v>77</v>
      </c>
      <c r="BF56" s="63" t="s">
        <v>77</v>
      </c>
      <c r="BG56" s="216"/>
      <c r="BH56" s="216"/>
      <c r="BI56" s="216"/>
      <c r="BJ56" s="216"/>
      <c r="BK56" s="216"/>
      <c r="BL56" s="216"/>
      <c r="BM56" s="216"/>
      <c r="BN56" s="216"/>
      <c r="BO56" s="216"/>
      <c r="BP56" s="216"/>
      <c r="BQ56" s="216"/>
      <c r="BR56" s="243"/>
      <c r="BS56" s="243"/>
      <c r="BT56" s="243"/>
      <c r="BU56" s="243"/>
      <c r="BV56" s="81"/>
      <c r="BW56" s="81"/>
      <c r="BX56" s="243"/>
      <c r="BY56" s="243"/>
      <c r="BZ56" s="243"/>
      <c r="CA56" s="243"/>
      <c r="CB56" s="243"/>
      <c r="CC56" s="243"/>
      <c r="CD56" s="243"/>
      <c r="CE56" s="243"/>
      <c r="CF56" s="243"/>
      <c r="CG56" s="216"/>
      <c r="CH56" s="216"/>
      <c r="CI56" s="216"/>
      <c r="CJ56" s="216"/>
      <c r="CK56" s="216"/>
      <c r="CL56" s="216"/>
      <c r="CM56" s="216"/>
      <c r="CN56" s="216"/>
      <c r="CO56" s="216"/>
      <c r="CP56" s="216"/>
      <c r="CQ56" s="216"/>
      <c r="CR56" s="216"/>
      <c r="CS56" s="216"/>
      <c r="CT56" s="216"/>
      <c r="CU56" s="216"/>
      <c r="CV56" s="216"/>
      <c r="CW56" s="216"/>
      <c r="CX56" s="216"/>
      <c r="CY56" s="216"/>
      <c r="CZ56" s="216"/>
      <c r="DA56" s="216"/>
      <c r="DB56" s="216"/>
      <c r="DC56" s="216"/>
      <c r="DD56" s="216"/>
      <c r="DE56" s="216"/>
      <c r="DF56" s="216"/>
      <c r="DG56" s="216"/>
      <c r="DH56" s="216"/>
      <c r="DI56" s="216"/>
      <c r="DJ56" s="216"/>
      <c r="DK56" s="216"/>
      <c r="DL56" s="216"/>
      <c r="DM56" s="216"/>
      <c r="DN56" s="216"/>
      <c r="DO56" s="216"/>
      <c r="DP56" s="216"/>
      <c r="DQ56" s="216"/>
      <c r="DR56" s="216"/>
      <c r="DS56" s="216"/>
      <c r="DT56" s="216"/>
      <c r="DU56" s="216"/>
      <c r="DV56" s="216"/>
      <c r="DW56" s="216"/>
      <c r="DX56" s="216"/>
      <c r="DY56" s="216"/>
      <c r="DZ56" s="216"/>
      <c r="EA56" s="216"/>
      <c r="EB56" s="216"/>
    </row>
    <row r="57" spans="1:156" ht="15.75">
      <c r="A57" s="1945"/>
      <c r="B57" s="317" t="s">
        <v>23</v>
      </c>
      <c r="C57" s="317">
        <v>0</v>
      </c>
      <c r="D57" s="319">
        <v>0</v>
      </c>
      <c r="E57" s="336">
        <v>0</v>
      </c>
      <c r="F57" s="433">
        <v>0</v>
      </c>
      <c r="G57" s="434">
        <v>0</v>
      </c>
      <c r="H57" s="319">
        <v>0</v>
      </c>
      <c r="I57" s="321">
        <v>0</v>
      </c>
      <c r="J57" s="323">
        <v>0</v>
      </c>
      <c r="K57" s="324">
        <v>0</v>
      </c>
      <c r="L57" s="322">
        <v>0</v>
      </c>
      <c r="M57" s="320">
        <v>0</v>
      </c>
      <c r="N57" s="237" t="s">
        <v>70</v>
      </c>
      <c r="O57" s="81"/>
      <c r="P57" s="81"/>
      <c r="Q57" s="81"/>
      <c r="R57" s="81"/>
      <c r="S57" s="81"/>
      <c r="T57" s="81"/>
      <c r="U57" s="81"/>
      <c r="V57" s="81"/>
      <c r="W57" s="81"/>
      <c r="X57" s="81"/>
      <c r="Y57" s="81"/>
      <c r="Z57" s="334"/>
      <c r="AA57" s="334"/>
      <c r="AB57" s="240"/>
      <c r="AC57" s="240"/>
      <c r="AD57" s="240"/>
      <c r="AE57" s="240"/>
      <c r="AF57" s="240"/>
      <c r="AG57" s="240"/>
      <c r="AH57" s="240"/>
      <c r="AI57" s="240"/>
      <c r="AJ57" s="240"/>
      <c r="AK57" s="240"/>
      <c r="AL57" s="240"/>
      <c r="AM57" s="240"/>
      <c r="AN57" s="240"/>
      <c r="AO57" s="240"/>
      <c r="AP57" s="240"/>
      <c r="AQ57" s="240"/>
      <c r="AR57" s="240"/>
      <c r="AS57" s="240"/>
      <c r="AT57" s="240"/>
      <c r="AU57" s="81"/>
      <c r="AV57" s="81"/>
      <c r="AW57" s="81"/>
      <c r="AX57" s="216"/>
      <c r="AY57" s="216"/>
      <c r="AZ57" s="216"/>
      <c r="BA57" s="216"/>
      <c r="BB57" s="404" t="s">
        <v>77</v>
      </c>
      <c r="BC57" s="404" t="s">
        <v>77</v>
      </c>
      <c r="BD57" s="216"/>
      <c r="BE57" s="81"/>
      <c r="BF57" s="81"/>
      <c r="BG57" s="216"/>
      <c r="BH57" s="216"/>
      <c r="BI57" s="216"/>
      <c r="BJ57" s="216"/>
      <c r="BK57" s="216"/>
      <c r="BL57" s="406">
        <v>0</v>
      </c>
      <c r="BM57" s="406">
        <v>0</v>
      </c>
      <c r="BN57" s="216"/>
      <c r="BO57" s="216"/>
      <c r="BP57" s="216"/>
      <c r="BQ57" s="216"/>
      <c r="BR57" s="243"/>
      <c r="BS57" s="243"/>
      <c r="BT57" s="243"/>
      <c r="BU57" s="243"/>
      <c r="BV57" s="81"/>
      <c r="BW57" s="81"/>
      <c r="BX57" s="243"/>
      <c r="BY57" s="243"/>
      <c r="BZ57" s="243"/>
      <c r="CA57" s="243"/>
      <c r="CB57" s="243"/>
      <c r="CC57" s="243"/>
      <c r="CD57" s="243"/>
      <c r="CE57" s="243"/>
      <c r="CF57" s="243"/>
      <c r="CG57" s="216"/>
      <c r="CH57" s="216"/>
      <c r="CI57" s="216"/>
      <c r="CJ57" s="216"/>
      <c r="CK57" s="216"/>
      <c r="CL57" s="216"/>
      <c r="CM57" s="216"/>
      <c r="CN57" s="216"/>
      <c r="CO57" s="216"/>
      <c r="CP57" s="216"/>
      <c r="CQ57" s="216"/>
      <c r="CR57" s="216"/>
      <c r="CS57" s="216"/>
      <c r="CT57" s="216"/>
      <c r="CU57" s="216"/>
      <c r="CV57" s="216"/>
      <c r="CW57" s="216"/>
      <c r="CX57" s="216"/>
      <c r="CY57" s="216"/>
      <c r="CZ57" s="216"/>
      <c r="DA57" s="216"/>
      <c r="DB57" s="216"/>
      <c r="DC57" s="216"/>
      <c r="DD57" s="216"/>
      <c r="DE57" s="216"/>
      <c r="DF57" s="216"/>
      <c r="DG57" s="216"/>
      <c r="DH57" s="216"/>
      <c r="DI57" s="216"/>
      <c r="DJ57" s="216"/>
      <c r="DK57" s="216"/>
      <c r="DL57" s="216"/>
      <c r="DM57" s="216"/>
      <c r="DN57" s="216"/>
      <c r="DO57" s="216"/>
      <c r="DP57" s="216"/>
      <c r="DQ57" s="216"/>
      <c r="DR57" s="216"/>
      <c r="DS57" s="216"/>
      <c r="DT57" s="216"/>
      <c r="DU57" s="216"/>
      <c r="DV57" s="216"/>
      <c r="DW57" s="216"/>
      <c r="DX57" s="216"/>
      <c r="DY57" s="216"/>
      <c r="DZ57" s="216"/>
      <c r="EA57" s="216"/>
      <c r="EB57" s="216"/>
    </row>
    <row r="58" spans="1:156" ht="15.75">
      <c r="A58" s="1946"/>
      <c r="B58" s="279" t="s">
        <v>185</v>
      </c>
      <c r="C58" s="356">
        <v>0</v>
      </c>
      <c r="D58" s="435">
        <v>0</v>
      </c>
      <c r="E58" s="436">
        <v>0</v>
      </c>
      <c r="F58" s="397"/>
      <c r="G58" s="398"/>
      <c r="H58" s="397"/>
      <c r="I58" s="399"/>
      <c r="J58" s="400"/>
      <c r="K58" s="401"/>
      <c r="L58" s="402"/>
      <c r="M58" s="398"/>
      <c r="N58" s="240" t="s">
        <v>70</v>
      </c>
      <c r="O58" s="81"/>
      <c r="P58" s="81"/>
      <c r="Q58" s="81"/>
      <c r="R58" s="81"/>
      <c r="S58" s="81"/>
      <c r="T58" s="81"/>
      <c r="U58" s="81"/>
      <c r="V58" s="81"/>
      <c r="W58" s="81"/>
      <c r="X58" s="81"/>
      <c r="Y58" s="81"/>
      <c r="Z58" s="334"/>
      <c r="AA58" s="334"/>
      <c r="AB58" s="240"/>
      <c r="AC58" s="240"/>
      <c r="AD58" s="240"/>
      <c r="AE58" s="240"/>
      <c r="AF58" s="240"/>
      <c r="AG58" s="240"/>
      <c r="AH58" s="240"/>
      <c r="AI58" s="240"/>
      <c r="AJ58" s="240"/>
      <c r="AK58" s="240"/>
      <c r="AL58" s="240"/>
      <c r="AM58" s="240"/>
      <c r="AN58" s="240"/>
      <c r="AO58" s="240"/>
      <c r="AP58" s="240"/>
      <c r="AQ58" s="240"/>
      <c r="AR58" s="240"/>
      <c r="AS58" s="240"/>
      <c r="AT58" s="240"/>
      <c r="AU58" s="81"/>
      <c r="AV58" s="81"/>
      <c r="AW58" s="81"/>
      <c r="AX58" s="216"/>
      <c r="AY58" s="216"/>
      <c r="AZ58" s="216"/>
      <c r="BA58" s="216"/>
      <c r="BB58" s="216"/>
      <c r="BC58" s="216"/>
      <c r="BD58" s="216"/>
      <c r="BE58" s="63" t="s">
        <v>77</v>
      </c>
      <c r="BF58" s="63" t="s">
        <v>77</v>
      </c>
      <c r="BG58" s="216"/>
      <c r="BH58" s="216"/>
      <c r="BI58" s="216"/>
      <c r="BJ58" s="216"/>
      <c r="BK58" s="216"/>
      <c r="BL58" s="216"/>
      <c r="BM58" s="216"/>
      <c r="BN58" s="216"/>
      <c r="BO58" s="216"/>
      <c r="BP58" s="216"/>
      <c r="BQ58" s="216"/>
      <c r="BR58" s="243"/>
      <c r="BS58" s="243"/>
      <c r="BT58" s="243"/>
      <c r="BU58" s="243"/>
      <c r="BV58" s="81"/>
      <c r="BW58" s="81"/>
      <c r="BX58" s="243"/>
      <c r="BY58" s="243"/>
      <c r="BZ58" s="243"/>
      <c r="CA58" s="243"/>
      <c r="CB58" s="243"/>
      <c r="CC58" s="243"/>
      <c r="CD58" s="243"/>
      <c r="CE58" s="243"/>
      <c r="CF58" s="243"/>
      <c r="CG58" s="216"/>
      <c r="CH58" s="216"/>
      <c r="CI58" s="216"/>
      <c r="CJ58" s="216"/>
      <c r="CK58" s="216"/>
      <c r="CL58" s="216"/>
      <c r="CM58" s="216"/>
      <c r="CN58" s="216"/>
      <c r="CO58" s="216"/>
      <c r="CP58" s="216"/>
      <c r="CQ58" s="216"/>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row>
    <row r="59" spans="1:156" ht="15.75">
      <c r="A59" s="1944" t="s">
        <v>203</v>
      </c>
      <c r="B59" s="328" t="s">
        <v>204</v>
      </c>
      <c r="C59" s="328">
        <v>0</v>
      </c>
      <c r="D59" s="432">
        <v>0</v>
      </c>
      <c r="E59" s="431">
        <v>0</v>
      </c>
      <c r="F59" s="409"/>
      <c r="G59" s="410"/>
      <c r="H59" s="409"/>
      <c r="I59" s="411"/>
      <c r="J59" s="412"/>
      <c r="K59" s="413"/>
      <c r="L59" s="414"/>
      <c r="M59" s="410"/>
      <c r="N59" s="240" t="s">
        <v>70</v>
      </c>
      <c r="O59" s="81"/>
      <c r="P59" s="81"/>
      <c r="Q59" s="81"/>
      <c r="R59" s="81"/>
      <c r="S59" s="81"/>
      <c r="T59" s="81"/>
      <c r="U59" s="81"/>
      <c r="V59" s="81"/>
      <c r="W59" s="81"/>
      <c r="X59" s="81"/>
      <c r="Y59" s="81"/>
      <c r="Z59" s="334"/>
      <c r="AA59" s="334"/>
      <c r="AB59" s="240"/>
      <c r="AC59" s="240"/>
      <c r="AD59" s="240"/>
      <c r="AE59" s="240"/>
      <c r="AF59" s="240"/>
      <c r="AG59" s="240"/>
      <c r="AH59" s="240"/>
      <c r="AI59" s="240"/>
      <c r="AJ59" s="240"/>
      <c r="AK59" s="240"/>
      <c r="AL59" s="240"/>
      <c r="AM59" s="240"/>
      <c r="AN59" s="240"/>
      <c r="AO59" s="240"/>
      <c r="AP59" s="240"/>
      <c r="AQ59" s="240"/>
      <c r="AR59" s="240"/>
      <c r="AS59" s="240"/>
      <c r="AT59" s="240"/>
      <c r="AU59" s="81"/>
      <c r="AV59" s="81"/>
      <c r="AW59" s="81"/>
      <c r="AX59" s="216"/>
      <c r="AY59" s="216"/>
      <c r="AZ59" s="216"/>
      <c r="BA59" s="216"/>
      <c r="BB59" s="216"/>
      <c r="BC59" s="216"/>
      <c r="BD59" s="216"/>
      <c r="BE59" s="63" t="s">
        <v>77</v>
      </c>
      <c r="BF59" s="63" t="s">
        <v>77</v>
      </c>
      <c r="BG59" s="216"/>
      <c r="BH59" s="216"/>
      <c r="BI59" s="216"/>
      <c r="BJ59" s="216"/>
      <c r="BK59" s="216"/>
      <c r="BL59" s="216"/>
      <c r="BM59" s="216"/>
      <c r="BN59" s="216"/>
      <c r="BO59" s="216"/>
      <c r="BP59" s="216"/>
      <c r="BQ59" s="216"/>
      <c r="BR59" s="243"/>
      <c r="BS59" s="243"/>
      <c r="BT59" s="243"/>
      <c r="BU59" s="243"/>
      <c r="BV59" s="81"/>
      <c r="BW59" s="81"/>
      <c r="BX59" s="243"/>
      <c r="BY59" s="243"/>
      <c r="BZ59" s="243"/>
      <c r="CA59" s="243"/>
      <c r="CB59" s="243"/>
      <c r="CC59" s="243"/>
      <c r="CD59" s="243"/>
      <c r="CE59" s="243"/>
      <c r="CF59" s="243"/>
      <c r="CG59" s="216"/>
      <c r="CH59" s="216"/>
      <c r="CI59" s="216"/>
      <c r="CJ59" s="216"/>
      <c r="CK59" s="216"/>
      <c r="CL59" s="216"/>
      <c r="CM59" s="216"/>
      <c r="CN59" s="216"/>
      <c r="CO59" s="216"/>
      <c r="CP59" s="216"/>
      <c r="CQ59" s="216"/>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c r="DO59" s="216"/>
      <c r="DP59" s="216"/>
      <c r="DQ59" s="216"/>
      <c r="DR59" s="216"/>
      <c r="DS59" s="216"/>
      <c r="DT59" s="216"/>
      <c r="DU59" s="216"/>
      <c r="DV59" s="216"/>
      <c r="DW59" s="216"/>
      <c r="DX59" s="216"/>
      <c r="DY59" s="216"/>
      <c r="DZ59" s="216"/>
      <c r="EA59" s="216"/>
      <c r="EB59" s="216"/>
    </row>
    <row r="60" spans="1:156" ht="15.75">
      <c r="A60" s="1945"/>
      <c r="B60" s="361" t="s">
        <v>205</v>
      </c>
      <c r="C60" s="361">
        <v>0</v>
      </c>
      <c r="D60" s="416">
        <v>0</v>
      </c>
      <c r="E60" s="415">
        <v>0</v>
      </c>
      <c r="F60" s="417"/>
      <c r="G60" s="418"/>
      <c r="H60" s="417"/>
      <c r="I60" s="419"/>
      <c r="J60" s="420"/>
      <c r="K60" s="421"/>
      <c r="L60" s="422"/>
      <c r="M60" s="418"/>
      <c r="N60" s="240" t="s">
        <v>70</v>
      </c>
      <c r="O60" s="81"/>
      <c r="P60" s="81"/>
      <c r="Q60" s="81"/>
      <c r="R60" s="81"/>
      <c r="S60" s="81"/>
      <c r="T60" s="81"/>
      <c r="U60" s="81"/>
      <c r="V60" s="81"/>
      <c r="W60" s="81"/>
      <c r="X60" s="81"/>
      <c r="Y60" s="81"/>
      <c r="Z60" s="334"/>
      <c r="AA60" s="334"/>
      <c r="AB60" s="240"/>
      <c r="AC60" s="240"/>
      <c r="AD60" s="240"/>
      <c r="AE60" s="240"/>
      <c r="AF60" s="240"/>
      <c r="AG60" s="240"/>
      <c r="AH60" s="240"/>
      <c r="AI60" s="240"/>
      <c r="AJ60" s="240"/>
      <c r="AK60" s="240"/>
      <c r="AL60" s="240"/>
      <c r="AM60" s="240"/>
      <c r="AN60" s="240"/>
      <c r="AO60" s="240"/>
      <c r="AP60" s="240"/>
      <c r="AQ60" s="240"/>
      <c r="AR60" s="240"/>
      <c r="AS60" s="240"/>
      <c r="AT60" s="240"/>
      <c r="AU60" s="81"/>
      <c r="AV60" s="81"/>
      <c r="AW60" s="81"/>
      <c r="AX60" s="216"/>
      <c r="AY60" s="216"/>
      <c r="AZ60" s="216"/>
      <c r="BA60" s="216"/>
      <c r="BB60" s="216"/>
      <c r="BC60" s="216"/>
      <c r="BD60" s="216"/>
      <c r="BE60" s="63" t="s">
        <v>77</v>
      </c>
      <c r="BF60" s="63" t="s">
        <v>77</v>
      </c>
      <c r="BG60" s="216"/>
      <c r="BH60" s="216"/>
      <c r="BI60" s="216"/>
      <c r="BJ60" s="216"/>
      <c r="BK60" s="216"/>
      <c r="BL60" s="216"/>
      <c r="BM60" s="216"/>
      <c r="BN60" s="216"/>
      <c r="BO60" s="216"/>
      <c r="BP60" s="216"/>
      <c r="BQ60" s="216"/>
      <c r="BR60" s="243"/>
      <c r="BS60" s="243"/>
      <c r="BT60" s="243"/>
      <c r="BU60" s="243"/>
      <c r="BV60" s="81"/>
      <c r="BW60" s="81"/>
      <c r="BX60" s="243"/>
      <c r="BY60" s="243"/>
      <c r="BZ60" s="243"/>
      <c r="CA60" s="243"/>
      <c r="CB60" s="243"/>
      <c r="CC60" s="243"/>
      <c r="CD60" s="243"/>
      <c r="CE60" s="243"/>
      <c r="CF60" s="243"/>
      <c r="CG60" s="216"/>
      <c r="CH60" s="216"/>
      <c r="CI60" s="216"/>
      <c r="CJ60" s="216"/>
      <c r="CK60" s="216"/>
      <c r="CL60" s="216"/>
      <c r="CM60" s="216"/>
      <c r="CN60" s="216"/>
      <c r="CO60" s="216"/>
      <c r="CP60" s="216"/>
      <c r="CQ60" s="216"/>
      <c r="CR60" s="216"/>
      <c r="CS60" s="216"/>
      <c r="CT60" s="216"/>
      <c r="CU60" s="216"/>
      <c r="CV60" s="216"/>
      <c r="CW60" s="216"/>
      <c r="CX60" s="216"/>
      <c r="CY60" s="216"/>
      <c r="CZ60" s="216"/>
      <c r="DA60" s="216"/>
      <c r="DB60" s="216"/>
      <c r="DC60" s="216"/>
      <c r="DD60" s="216"/>
      <c r="DE60" s="216"/>
      <c r="DF60" s="216"/>
      <c r="DG60" s="216"/>
      <c r="DH60" s="216"/>
      <c r="DI60" s="216"/>
      <c r="DJ60" s="216"/>
      <c r="DK60" s="216"/>
      <c r="DL60" s="216"/>
      <c r="DM60" s="216"/>
      <c r="DN60" s="216"/>
      <c r="DO60" s="216"/>
      <c r="DP60" s="216"/>
      <c r="DQ60" s="216"/>
      <c r="DR60" s="216"/>
      <c r="DS60" s="216"/>
      <c r="DT60" s="216"/>
      <c r="DU60" s="216"/>
      <c r="DV60" s="216"/>
      <c r="DW60" s="216"/>
      <c r="DX60" s="216"/>
      <c r="DY60" s="216"/>
      <c r="DZ60" s="216"/>
      <c r="EA60" s="216"/>
      <c r="EB60" s="216"/>
    </row>
    <row r="61" spans="1:156" ht="15.75">
      <c r="A61" s="1945"/>
      <c r="B61" s="330" t="s">
        <v>206</v>
      </c>
      <c r="C61" s="330">
        <v>0</v>
      </c>
      <c r="D61" s="424">
        <v>0</v>
      </c>
      <c r="E61" s="423">
        <v>0</v>
      </c>
      <c r="F61" s="425"/>
      <c r="G61" s="426"/>
      <c r="H61" s="425"/>
      <c r="I61" s="427"/>
      <c r="J61" s="428"/>
      <c r="K61" s="429"/>
      <c r="L61" s="430"/>
      <c r="M61" s="426"/>
      <c r="N61" s="240" t="s">
        <v>70</v>
      </c>
      <c r="O61" s="81"/>
      <c r="P61" s="81"/>
      <c r="Q61" s="81"/>
      <c r="R61" s="81"/>
      <c r="S61" s="81"/>
      <c r="T61" s="81"/>
      <c r="U61" s="81"/>
      <c r="V61" s="81"/>
      <c r="W61" s="81"/>
      <c r="X61" s="81"/>
      <c r="Y61" s="81"/>
      <c r="Z61" s="334"/>
      <c r="AA61" s="334"/>
      <c r="AB61" s="240"/>
      <c r="AC61" s="240"/>
      <c r="AD61" s="240"/>
      <c r="AE61" s="240"/>
      <c r="AF61" s="240"/>
      <c r="AG61" s="240"/>
      <c r="AH61" s="240"/>
      <c r="AI61" s="240"/>
      <c r="AJ61" s="240"/>
      <c r="AK61" s="240"/>
      <c r="AL61" s="240"/>
      <c r="AM61" s="240"/>
      <c r="AN61" s="240"/>
      <c r="AO61" s="240"/>
      <c r="AP61" s="240"/>
      <c r="AQ61" s="240"/>
      <c r="AR61" s="240"/>
      <c r="AS61" s="240"/>
      <c r="AT61" s="240"/>
      <c r="AU61" s="81"/>
      <c r="AV61" s="81"/>
      <c r="AW61" s="81"/>
      <c r="AX61" s="216"/>
      <c r="AY61" s="216"/>
      <c r="AZ61" s="216"/>
      <c r="BA61" s="216"/>
      <c r="BB61" s="216"/>
      <c r="BC61" s="216"/>
      <c r="BD61" s="216"/>
      <c r="BE61" s="63" t="s">
        <v>77</v>
      </c>
      <c r="BF61" s="63" t="s">
        <v>77</v>
      </c>
      <c r="BG61" s="216"/>
      <c r="BH61" s="216"/>
      <c r="BI61" s="216"/>
      <c r="BJ61" s="216"/>
      <c r="BK61" s="216"/>
      <c r="BL61" s="216"/>
      <c r="BM61" s="216"/>
      <c r="BN61" s="216"/>
      <c r="BO61" s="216"/>
      <c r="BP61" s="216"/>
      <c r="BQ61" s="216"/>
      <c r="BR61" s="243"/>
      <c r="BS61" s="243"/>
      <c r="BT61" s="243"/>
      <c r="BU61" s="243"/>
      <c r="BV61" s="81"/>
      <c r="BW61" s="81"/>
      <c r="BX61" s="243"/>
      <c r="BY61" s="243"/>
      <c r="BZ61" s="243"/>
      <c r="CA61" s="243"/>
      <c r="CB61" s="243"/>
      <c r="CC61" s="243"/>
      <c r="CD61" s="243"/>
      <c r="CE61" s="243"/>
      <c r="CF61" s="243"/>
      <c r="CG61" s="216"/>
      <c r="CH61" s="216"/>
      <c r="CI61" s="216"/>
      <c r="CJ61" s="216"/>
      <c r="CK61" s="216"/>
      <c r="CL61" s="216"/>
      <c r="CM61" s="216"/>
      <c r="CN61" s="216"/>
      <c r="CO61" s="216"/>
      <c r="CP61" s="216"/>
      <c r="CQ61" s="216"/>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row>
    <row r="62" spans="1:156" ht="15.75">
      <c r="A62" s="1946"/>
      <c r="B62" s="317" t="s">
        <v>23</v>
      </c>
      <c r="C62" s="317">
        <v>0</v>
      </c>
      <c r="D62" s="319">
        <v>0</v>
      </c>
      <c r="E62" s="336">
        <v>0</v>
      </c>
      <c r="F62" s="433">
        <v>0</v>
      </c>
      <c r="G62" s="434">
        <v>0</v>
      </c>
      <c r="H62" s="319">
        <v>0</v>
      </c>
      <c r="I62" s="321">
        <v>0</v>
      </c>
      <c r="J62" s="323">
        <v>0</v>
      </c>
      <c r="K62" s="324">
        <v>0</v>
      </c>
      <c r="L62" s="322">
        <v>0</v>
      </c>
      <c r="M62" s="320">
        <v>0</v>
      </c>
      <c r="N62" s="237" t="s">
        <v>70</v>
      </c>
      <c r="O62" s="81"/>
      <c r="P62" s="81"/>
      <c r="Q62" s="81"/>
      <c r="R62" s="81"/>
      <c r="S62" s="81"/>
      <c r="T62" s="81"/>
      <c r="U62" s="81"/>
      <c r="V62" s="81"/>
      <c r="W62" s="81"/>
      <c r="X62" s="81"/>
      <c r="Y62" s="81"/>
      <c r="Z62" s="334"/>
      <c r="AA62" s="334"/>
      <c r="AB62" s="240"/>
      <c r="AC62" s="240"/>
      <c r="AD62" s="240"/>
      <c r="AE62" s="240"/>
      <c r="AF62" s="240"/>
      <c r="AG62" s="240"/>
      <c r="AH62" s="240"/>
      <c r="AI62" s="240"/>
      <c r="AJ62" s="240"/>
      <c r="AK62" s="240"/>
      <c r="AL62" s="240"/>
      <c r="AM62" s="240"/>
      <c r="AN62" s="240"/>
      <c r="AO62" s="240"/>
      <c r="AP62" s="240"/>
      <c r="AQ62" s="240"/>
      <c r="AR62" s="240"/>
      <c r="AS62" s="240"/>
      <c r="AT62" s="240"/>
      <c r="AU62" s="81"/>
      <c r="AV62" s="81"/>
      <c r="AW62" s="81"/>
      <c r="AX62" s="216"/>
      <c r="AY62" s="216"/>
      <c r="AZ62" s="216"/>
      <c r="BA62" s="216"/>
      <c r="BB62" s="404" t="s">
        <v>77</v>
      </c>
      <c r="BC62" s="404" t="s">
        <v>77</v>
      </c>
      <c r="BD62" s="216"/>
      <c r="BE62" s="81"/>
      <c r="BF62" s="81"/>
      <c r="BG62" s="216"/>
      <c r="BH62" s="216"/>
      <c r="BI62" s="216"/>
      <c r="BJ62" s="216"/>
      <c r="BK62" s="216"/>
      <c r="BL62" s="406">
        <v>0</v>
      </c>
      <c r="BM62" s="406">
        <v>0</v>
      </c>
      <c r="BN62" s="216"/>
      <c r="BO62" s="216"/>
      <c r="BP62" s="216"/>
      <c r="BQ62" s="216"/>
      <c r="BR62" s="243"/>
      <c r="BS62" s="243"/>
      <c r="BT62" s="243"/>
      <c r="BU62" s="243"/>
      <c r="BV62" s="81"/>
      <c r="BW62" s="81"/>
      <c r="BX62" s="243"/>
      <c r="BY62" s="243"/>
      <c r="BZ62" s="243"/>
      <c r="CA62" s="243"/>
      <c r="CB62" s="243"/>
      <c r="CC62" s="243"/>
      <c r="CD62" s="243"/>
      <c r="CE62" s="243"/>
      <c r="CF62" s="243"/>
      <c r="CG62" s="216"/>
      <c r="CH62" s="216"/>
      <c r="CI62" s="216"/>
      <c r="CJ62" s="216"/>
      <c r="CK62" s="216"/>
      <c r="CL62" s="216"/>
      <c r="CM62" s="216"/>
      <c r="CN62" s="216"/>
      <c r="CO62" s="216"/>
      <c r="CP62" s="216"/>
      <c r="CQ62" s="216"/>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row>
    <row r="63" spans="1:156">
      <c r="A63" s="1941" t="s">
        <v>186</v>
      </c>
      <c r="B63" s="328" t="s">
        <v>187</v>
      </c>
      <c r="C63" s="328">
        <v>0</v>
      </c>
      <c r="D63" s="432">
        <v>0</v>
      </c>
      <c r="E63" s="431">
        <v>0</v>
      </c>
      <c r="F63" s="409"/>
      <c r="G63" s="410"/>
      <c r="H63" s="409"/>
      <c r="I63" s="411"/>
      <c r="J63" s="412"/>
      <c r="K63" s="413"/>
      <c r="L63" s="414"/>
      <c r="M63" s="410"/>
      <c r="N63" s="240" t="s">
        <v>70</v>
      </c>
      <c r="O63" s="81"/>
      <c r="P63" s="81"/>
      <c r="Q63" s="81"/>
      <c r="R63" s="81"/>
      <c r="S63" s="81"/>
      <c r="T63" s="81"/>
      <c r="U63" s="81"/>
      <c r="V63" s="81"/>
      <c r="W63" s="81"/>
      <c r="X63" s="81"/>
      <c r="Y63" s="81"/>
      <c r="Z63" s="81"/>
      <c r="AA63" s="81"/>
      <c r="AB63" s="240"/>
      <c r="AC63" s="240"/>
      <c r="AD63" s="240"/>
      <c r="AE63" s="240"/>
      <c r="AF63" s="240"/>
      <c r="AG63" s="240"/>
      <c r="AH63" s="240"/>
      <c r="AI63" s="240"/>
      <c r="AJ63" s="240"/>
      <c r="AK63" s="240"/>
      <c r="AL63" s="240"/>
      <c r="AM63" s="240"/>
      <c r="AN63" s="240"/>
      <c r="AO63" s="240"/>
      <c r="AP63" s="240"/>
      <c r="AQ63" s="240"/>
      <c r="AR63" s="240"/>
      <c r="AS63" s="240"/>
      <c r="AT63" s="240"/>
      <c r="AU63" s="81"/>
      <c r="AV63" s="81"/>
      <c r="AW63" s="81"/>
      <c r="AX63" s="216"/>
      <c r="AY63" s="216"/>
      <c r="AZ63" s="216"/>
      <c r="BA63" s="216"/>
      <c r="BB63" s="216"/>
      <c r="BC63" s="216"/>
      <c r="BD63" s="216"/>
      <c r="BE63" s="63" t="s">
        <v>77</v>
      </c>
      <c r="BF63" s="63" t="s">
        <v>77</v>
      </c>
      <c r="BG63" s="216"/>
      <c r="BH63" s="216"/>
      <c r="BI63" s="216"/>
      <c r="BJ63" s="216"/>
      <c r="BK63" s="216"/>
      <c r="BL63" s="216"/>
      <c r="BM63" s="216"/>
      <c r="BN63" s="216"/>
      <c r="BO63" s="216"/>
      <c r="BP63" s="216"/>
      <c r="BQ63" s="216"/>
      <c r="BR63" s="243"/>
      <c r="BS63" s="243"/>
      <c r="BT63" s="243"/>
      <c r="BU63" s="243"/>
      <c r="BV63" s="81"/>
      <c r="BW63" s="81"/>
      <c r="BX63" s="243"/>
      <c r="BY63" s="243"/>
      <c r="BZ63" s="243"/>
      <c r="CA63" s="243"/>
      <c r="CB63" s="243"/>
      <c r="CC63" s="243"/>
      <c r="CD63" s="243"/>
      <c r="CE63" s="243"/>
      <c r="CF63" s="243"/>
      <c r="CG63" s="216"/>
      <c r="CH63" s="216"/>
      <c r="CI63" s="216"/>
      <c r="CJ63" s="216"/>
      <c r="CK63" s="216"/>
      <c r="CL63" s="216"/>
      <c r="CM63" s="216"/>
      <c r="CN63" s="216"/>
      <c r="CO63" s="216"/>
      <c r="CP63" s="216"/>
      <c r="CQ63" s="216"/>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row>
    <row r="64" spans="1:156">
      <c r="A64" s="1942"/>
      <c r="B64" s="361" t="s">
        <v>188</v>
      </c>
      <c r="C64" s="361">
        <v>0</v>
      </c>
      <c r="D64" s="416">
        <v>0</v>
      </c>
      <c r="E64" s="415">
        <v>0</v>
      </c>
      <c r="F64" s="417"/>
      <c r="G64" s="418"/>
      <c r="H64" s="417"/>
      <c r="I64" s="419"/>
      <c r="J64" s="420"/>
      <c r="K64" s="421"/>
      <c r="L64" s="422"/>
      <c r="M64" s="418"/>
      <c r="N64" s="240" t="s">
        <v>70</v>
      </c>
      <c r="O64" s="81"/>
      <c r="P64" s="81"/>
      <c r="Q64" s="81"/>
      <c r="R64" s="81"/>
      <c r="S64" s="81"/>
      <c r="T64" s="81"/>
      <c r="U64" s="81"/>
      <c r="V64" s="81"/>
      <c r="W64" s="81"/>
      <c r="X64" s="81"/>
      <c r="Y64" s="81"/>
      <c r="Z64" s="81"/>
      <c r="AA64" s="81"/>
      <c r="AB64" s="240"/>
      <c r="AC64" s="240"/>
      <c r="AD64" s="240"/>
      <c r="AE64" s="240"/>
      <c r="AF64" s="240"/>
      <c r="AG64" s="240"/>
      <c r="AH64" s="240"/>
      <c r="AI64" s="240"/>
      <c r="AJ64" s="240"/>
      <c r="AK64" s="240"/>
      <c r="AL64" s="240"/>
      <c r="AM64" s="240"/>
      <c r="AN64" s="240"/>
      <c r="AO64" s="240"/>
      <c r="AP64" s="240"/>
      <c r="AQ64" s="240"/>
      <c r="AR64" s="240"/>
      <c r="AS64" s="240"/>
      <c r="AT64" s="240"/>
      <c r="AU64" s="81"/>
      <c r="AV64" s="81"/>
      <c r="AW64" s="81"/>
      <c r="AX64" s="216"/>
      <c r="AY64" s="216"/>
      <c r="AZ64" s="216"/>
      <c r="BA64" s="216"/>
      <c r="BB64" s="216"/>
      <c r="BC64" s="216"/>
      <c r="BD64" s="216"/>
      <c r="BE64" s="63" t="s">
        <v>77</v>
      </c>
      <c r="BF64" s="63" t="s">
        <v>77</v>
      </c>
      <c r="BG64" s="216"/>
      <c r="BH64" s="216"/>
      <c r="BI64" s="216"/>
      <c r="BJ64" s="216"/>
      <c r="BK64" s="216"/>
      <c r="BL64" s="216"/>
      <c r="BM64" s="216"/>
      <c r="BN64" s="216"/>
      <c r="BO64" s="216"/>
      <c r="BP64" s="216"/>
      <c r="BQ64" s="216"/>
      <c r="BR64" s="243"/>
      <c r="BS64" s="243"/>
      <c r="BT64" s="243"/>
      <c r="BU64" s="243"/>
      <c r="BV64" s="81"/>
      <c r="BW64" s="81"/>
      <c r="BX64" s="243"/>
      <c r="BY64" s="243"/>
      <c r="BZ64" s="243"/>
      <c r="CA64" s="243"/>
      <c r="CB64" s="243"/>
      <c r="CC64" s="243"/>
      <c r="CD64" s="243"/>
      <c r="CE64" s="243"/>
      <c r="CF64" s="243"/>
      <c r="CG64" s="216"/>
      <c r="CH64" s="216"/>
      <c r="CI64" s="216"/>
      <c r="CJ64" s="216"/>
      <c r="CK64" s="216"/>
      <c r="CL64" s="216"/>
      <c r="CM64" s="216"/>
      <c r="CN64" s="216"/>
      <c r="CO64" s="216"/>
      <c r="CP64" s="216"/>
      <c r="CQ64" s="216"/>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7"/>
      <c r="ED64" s="7"/>
      <c r="EE64" s="7"/>
      <c r="EF64" s="7"/>
      <c r="EG64" s="7"/>
      <c r="EH64" s="7"/>
      <c r="EI64" s="7"/>
      <c r="EJ64" s="7"/>
      <c r="EK64" s="7"/>
      <c r="EL64" s="7"/>
      <c r="EM64" s="7"/>
      <c r="EN64" s="7"/>
      <c r="EO64" s="7"/>
      <c r="EP64" s="7"/>
      <c r="EQ64" s="7"/>
      <c r="ER64" s="7"/>
      <c r="ES64" s="7"/>
      <c r="ET64" s="7"/>
      <c r="EU64" s="7"/>
      <c r="EV64" s="7"/>
      <c r="EW64" s="7"/>
      <c r="EX64" s="7"/>
      <c r="EY64" s="7"/>
      <c r="EZ64" s="7"/>
    </row>
    <row r="65" spans="1:156">
      <c r="A65" s="1942"/>
      <c r="B65" s="361" t="s">
        <v>189</v>
      </c>
      <c r="C65" s="361">
        <v>0</v>
      </c>
      <c r="D65" s="416">
        <v>0</v>
      </c>
      <c r="E65" s="415">
        <v>0</v>
      </c>
      <c r="F65" s="417"/>
      <c r="G65" s="418"/>
      <c r="H65" s="417"/>
      <c r="I65" s="419"/>
      <c r="J65" s="420"/>
      <c r="K65" s="421"/>
      <c r="L65" s="422"/>
      <c r="M65" s="418"/>
      <c r="N65" s="240" t="s">
        <v>70</v>
      </c>
      <c r="O65" s="81"/>
      <c r="P65" s="81"/>
      <c r="Q65" s="81"/>
      <c r="R65" s="81"/>
      <c r="S65" s="81"/>
      <c r="T65" s="81"/>
      <c r="U65" s="81"/>
      <c r="V65" s="81"/>
      <c r="W65" s="81"/>
      <c r="X65" s="81"/>
      <c r="Y65" s="81"/>
      <c r="Z65" s="81"/>
      <c r="AA65" s="81"/>
      <c r="AB65" s="240"/>
      <c r="AC65" s="240"/>
      <c r="AD65" s="240"/>
      <c r="AE65" s="240"/>
      <c r="AF65" s="240"/>
      <c r="AG65" s="240"/>
      <c r="AH65" s="240"/>
      <c r="AI65" s="240"/>
      <c r="AJ65" s="240"/>
      <c r="AK65" s="240"/>
      <c r="AL65" s="240"/>
      <c r="AM65" s="240"/>
      <c r="AN65" s="240"/>
      <c r="AO65" s="240"/>
      <c r="AP65" s="240"/>
      <c r="AQ65" s="240"/>
      <c r="AR65" s="240"/>
      <c r="AS65" s="240"/>
      <c r="AT65" s="240"/>
      <c r="AU65" s="81"/>
      <c r="AV65" s="81"/>
      <c r="AW65" s="81"/>
      <c r="AX65" s="216"/>
      <c r="AY65" s="216"/>
      <c r="AZ65" s="216"/>
      <c r="BA65" s="216"/>
      <c r="BB65" s="216"/>
      <c r="BC65" s="216"/>
      <c r="BD65" s="216"/>
      <c r="BE65" s="63" t="s">
        <v>77</v>
      </c>
      <c r="BF65" s="63" t="s">
        <v>77</v>
      </c>
      <c r="BG65" s="216"/>
      <c r="BH65" s="216"/>
      <c r="BI65" s="216"/>
      <c r="BJ65" s="216"/>
      <c r="BK65" s="216"/>
      <c r="BL65" s="216"/>
      <c r="BM65" s="216"/>
      <c r="BN65" s="216"/>
      <c r="BO65" s="216"/>
      <c r="BP65" s="216"/>
      <c r="BQ65" s="216"/>
      <c r="BR65" s="243"/>
      <c r="BS65" s="243"/>
      <c r="BT65" s="243"/>
      <c r="BU65" s="243"/>
      <c r="BV65" s="81"/>
      <c r="BW65" s="81"/>
      <c r="BX65" s="243"/>
      <c r="BY65" s="243"/>
      <c r="BZ65" s="243"/>
      <c r="CA65" s="243"/>
      <c r="CB65" s="243"/>
      <c r="CC65" s="243"/>
      <c r="CD65" s="243"/>
      <c r="CE65" s="243"/>
      <c r="CF65" s="243"/>
      <c r="CG65" s="216"/>
      <c r="CH65" s="216"/>
      <c r="CI65" s="216"/>
      <c r="CJ65" s="216"/>
      <c r="CK65" s="216"/>
      <c r="CL65" s="216"/>
      <c r="CM65" s="216"/>
      <c r="CN65" s="216"/>
      <c r="CO65" s="216"/>
      <c r="CP65" s="216"/>
      <c r="CQ65" s="216"/>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7"/>
      <c r="ED65" s="7"/>
      <c r="EE65" s="7"/>
      <c r="EF65" s="7"/>
      <c r="EG65" s="7"/>
      <c r="EH65" s="7"/>
      <c r="EI65" s="7"/>
      <c r="EJ65" s="7"/>
      <c r="EK65" s="7"/>
      <c r="EL65" s="7"/>
      <c r="EM65" s="7"/>
      <c r="EN65" s="7"/>
      <c r="EO65" s="7"/>
      <c r="EP65" s="7"/>
      <c r="EQ65" s="7"/>
      <c r="ER65" s="7"/>
      <c r="ES65" s="7"/>
      <c r="ET65" s="7"/>
      <c r="EU65" s="7"/>
      <c r="EV65" s="7"/>
      <c r="EW65" s="7"/>
      <c r="EX65" s="7"/>
      <c r="EY65" s="7"/>
      <c r="EZ65" s="7"/>
    </row>
    <row r="66" spans="1:156">
      <c r="A66" s="1942"/>
      <c r="B66" s="361" t="s">
        <v>190</v>
      </c>
      <c r="C66" s="361">
        <v>0</v>
      </c>
      <c r="D66" s="416">
        <v>0</v>
      </c>
      <c r="E66" s="415">
        <v>0</v>
      </c>
      <c r="F66" s="417"/>
      <c r="G66" s="418"/>
      <c r="H66" s="417"/>
      <c r="I66" s="419"/>
      <c r="J66" s="420"/>
      <c r="K66" s="421"/>
      <c r="L66" s="422"/>
      <c r="M66" s="418"/>
      <c r="N66" s="240" t="s">
        <v>70</v>
      </c>
      <c r="O66" s="81"/>
      <c r="P66" s="81"/>
      <c r="Q66" s="81"/>
      <c r="R66" s="81"/>
      <c r="S66" s="81"/>
      <c r="T66" s="81"/>
      <c r="U66" s="81"/>
      <c r="V66" s="81"/>
      <c r="W66" s="81"/>
      <c r="X66" s="81"/>
      <c r="Y66" s="81"/>
      <c r="Z66" s="81"/>
      <c r="AA66" s="81"/>
      <c r="AB66" s="240"/>
      <c r="AC66" s="240"/>
      <c r="AD66" s="240"/>
      <c r="AE66" s="240"/>
      <c r="AF66" s="240"/>
      <c r="AG66" s="240"/>
      <c r="AH66" s="240"/>
      <c r="AI66" s="240"/>
      <c r="AJ66" s="240"/>
      <c r="AK66" s="240"/>
      <c r="AL66" s="240"/>
      <c r="AM66" s="240"/>
      <c r="AN66" s="240"/>
      <c r="AO66" s="240"/>
      <c r="AP66" s="240"/>
      <c r="AQ66" s="240"/>
      <c r="AR66" s="240"/>
      <c r="AS66" s="240"/>
      <c r="AT66" s="240"/>
      <c r="AU66" s="81"/>
      <c r="AV66" s="81"/>
      <c r="AW66" s="81"/>
      <c r="AX66" s="216"/>
      <c r="AY66" s="216"/>
      <c r="AZ66" s="216"/>
      <c r="BA66" s="216"/>
      <c r="BB66" s="216"/>
      <c r="BC66" s="216"/>
      <c r="BD66" s="216"/>
      <c r="BE66" s="63" t="s">
        <v>77</v>
      </c>
      <c r="BF66" s="63" t="s">
        <v>77</v>
      </c>
      <c r="BG66" s="216"/>
      <c r="BH66" s="216"/>
      <c r="BI66" s="216"/>
      <c r="BJ66" s="216"/>
      <c r="BK66" s="216"/>
      <c r="BL66" s="216"/>
      <c r="BM66" s="216"/>
      <c r="BN66" s="216"/>
      <c r="BO66" s="216"/>
      <c r="BP66" s="216"/>
      <c r="BQ66" s="216"/>
      <c r="BR66" s="243"/>
      <c r="BS66" s="243"/>
      <c r="BT66" s="243"/>
      <c r="BU66" s="243"/>
      <c r="BV66" s="81"/>
      <c r="BW66" s="81"/>
      <c r="BX66" s="243"/>
      <c r="BY66" s="243"/>
      <c r="BZ66" s="243"/>
      <c r="CA66" s="243"/>
      <c r="CB66" s="243"/>
      <c r="CC66" s="243"/>
      <c r="CD66" s="243"/>
      <c r="CE66" s="243"/>
      <c r="CF66" s="243"/>
      <c r="CG66" s="216"/>
      <c r="CH66" s="216"/>
      <c r="CI66" s="216"/>
      <c r="CJ66" s="216"/>
      <c r="CK66" s="216"/>
      <c r="CL66" s="216"/>
      <c r="CM66" s="216"/>
      <c r="CN66" s="216"/>
      <c r="CO66" s="216"/>
      <c r="CP66" s="216"/>
      <c r="CQ66" s="216"/>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c r="DO66" s="216"/>
      <c r="DP66" s="216"/>
      <c r="DQ66" s="216"/>
      <c r="DR66" s="216"/>
      <c r="DS66" s="216"/>
      <c r="DT66" s="216"/>
      <c r="DU66" s="216"/>
      <c r="DV66" s="216"/>
      <c r="DW66" s="216"/>
      <c r="DX66" s="216"/>
      <c r="DY66" s="216"/>
      <c r="DZ66" s="216"/>
      <c r="EA66" s="216"/>
      <c r="EB66" s="216"/>
      <c r="EC66" s="7"/>
      <c r="ED66" s="7"/>
      <c r="EE66" s="7"/>
      <c r="EF66" s="7"/>
      <c r="EG66" s="7"/>
      <c r="EH66" s="7"/>
      <c r="EI66" s="7"/>
      <c r="EJ66" s="7"/>
      <c r="EK66" s="7"/>
      <c r="EL66" s="7"/>
      <c r="EM66" s="7"/>
      <c r="EN66" s="7"/>
      <c r="EO66" s="7"/>
      <c r="EP66" s="7"/>
      <c r="EQ66" s="7"/>
      <c r="ER66" s="7"/>
      <c r="ES66" s="7"/>
      <c r="ET66" s="7"/>
      <c r="EU66" s="7"/>
      <c r="EV66" s="7"/>
      <c r="EW66" s="7"/>
      <c r="EX66" s="7"/>
      <c r="EY66" s="7"/>
      <c r="EZ66" s="7"/>
    </row>
    <row r="67" spans="1:156">
      <c r="A67" s="1942"/>
      <c r="B67" s="361" t="s">
        <v>207</v>
      </c>
      <c r="C67" s="361">
        <v>0</v>
      </c>
      <c r="D67" s="416">
        <v>0</v>
      </c>
      <c r="E67" s="415">
        <v>0</v>
      </c>
      <c r="F67" s="417"/>
      <c r="G67" s="418"/>
      <c r="H67" s="417"/>
      <c r="I67" s="419"/>
      <c r="J67" s="420"/>
      <c r="K67" s="421"/>
      <c r="L67" s="422"/>
      <c r="M67" s="418"/>
      <c r="N67" s="240" t="s">
        <v>70</v>
      </c>
      <c r="O67" s="81"/>
      <c r="P67" s="81"/>
      <c r="Q67" s="81"/>
      <c r="R67" s="81"/>
      <c r="S67" s="81"/>
      <c r="T67" s="81"/>
      <c r="U67" s="81"/>
      <c r="V67" s="81"/>
      <c r="W67" s="81"/>
      <c r="X67" s="81"/>
      <c r="Y67" s="81"/>
      <c r="Z67" s="81"/>
      <c r="AA67" s="81"/>
      <c r="AB67" s="240"/>
      <c r="AC67" s="240"/>
      <c r="AD67" s="240"/>
      <c r="AE67" s="240"/>
      <c r="AF67" s="240"/>
      <c r="AG67" s="240"/>
      <c r="AH67" s="240"/>
      <c r="AI67" s="240"/>
      <c r="AJ67" s="240"/>
      <c r="AK67" s="240"/>
      <c r="AL67" s="240"/>
      <c r="AM67" s="240"/>
      <c r="AN67" s="240"/>
      <c r="AO67" s="240"/>
      <c r="AP67" s="240"/>
      <c r="AQ67" s="240"/>
      <c r="AR67" s="240"/>
      <c r="AS67" s="240"/>
      <c r="AT67" s="240"/>
      <c r="AU67" s="81"/>
      <c r="AV67" s="81"/>
      <c r="AW67" s="81"/>
      <c r="AX67" s="216"/>
      <c r="AY67" s="216"/>
      <c r="AZ67" s="216"/>
      <c r="BA67" s="216"/>
      <c r="BB67" s="216"/>
      <c r="BC67" s="216"/>
      <c r="BD67" s="216"/>
      <c r="BE67" s="63" t="s">
        <v>77</v>
      </c>
      <c r="BF67" s="63" t="s">
        <v>77</v>
      </c>
      <c r="BG67" s="216"/>
      <c r="BH67" s="216"/>
      <c r="BI67" s="216"/>
      <c r="BJ67" s="216"/>
      <c r="BK67" s="216"/>
      <c r="BL67" s="216"/>
      <c r="BM67" s="216"/>
      <c r="BN67" s="216"/>
      <c r="BO67" s="216"/>
      <c r="BP67" s="216"/>
      <c r="BQ67" s="216"/>
      <c r="BR67" s="243"/>
      <c r="BS67" s="243"/>
      <c r="BT67" s="243"/>
      <c r="BU67" s="243"/>
      <c r="BV67" s="81"/>
      <c r="BW67" s="81"/>
      <c r="BX67" s="243"/>
      <c r="BY67" s="243"/>
      <c r="BZ67" s="243"/>
      <c r="CA67" s="243"/>
      <c r="CB67" s="243"/>
      <c r="CC67" s="243"/>
      <c r="CD67" s="243"/>
      <c r="CE67" s="243"/>
      <c r="CF67" s="243"/>
      <c r="CG67" s="216"/>
      <c r="CH67" s="216"/>
      <c r="CI67" s="216"/>
      <c r="CJ67" s="216"/>
      <c r="CK67" s="216"/>
      <c r="CL67" s="216"/>
      <c r="CM67" s="216"/>
      <c r="CN67" s="216"/>
      <c r="CO67" s="216"/>
      <c r="CP67" s="216"/>
      <c r="CQ67" s="216"/>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c r="DQ67" s="216"/>
      <c r="DR67" s="216"/>
      <c r="DS67" s="216"/>
      <c r="DT67" s="216"/>
      <c r="DU67" s="216"/>
      <c r="DV67" s="216"/>
      <c r="DW67" s="216"/>
      <c r="DX67" s="216"/>
      <c r="DY67" s="216"/>
      <c r="DZ67" s="216"/>
      <c r="EA67" s="216"/>
      <c r="EB67" s="216"/>
      <c r="EC67" s="7"/>
      <c r="ED67" s="7"/>
      <c r="EE67" s="7"/>
      <c r="EF67" s="7"/>
      <c r="EG67" s="7"/>
      <c r="EH67" s="7"/>
      <c r="EI67" s="7"/>
      <c r="EJ67" s="7"/>
      <c r="EK67" s="7"/>
      <c r="EL67" s="7"/>
      <c r="EM67" s="7"/>
      <c r="EN67" s="7"/>
      <c r="EO67" s="7"/>
      <c r="EP67" s="7"/>
      <c r="EQ67" s="7"/>
      <c r="ER67" s="7"/>
      <c r="ES67" s="7"/>
      <c r="ET67" s="7"/>
      <c r="EU67" s="7"/>
      <c r="EV67" s="7"/>
      <c r="EW67" s="7"/>
      <c r="EX67" s="7"/>
      <c r="EY67" s="7"/>
      <c r="EZ67" s="7"/>
    </row>
    <row r="68" spans="1:156" ht="15.75">
      <c r="A68" s="1942"/>
      <c r="B68" s="330" t="s">
        <v>89</v>
      </c>
      <c r="C68" s="330">
        <v>0</v>
      </c>
      <c r="D68" s="424">
        <v>0</v>
      </c>
      <c r="E68" s="423">
        <v>0</v>
      </c>
      <c r="F68" s="425"/>
      <c r="G68" s="426"/>
      <c r="H68" s="425"/>
      <c r="I68" s="427"/>
      <c r="J68" s="428"/>
      <c r="K68" s="429"/>
      <c r="L68" s="430"/>
      <c r="M68" s="426"/>
      <c r="N68" s="240" t="s">
        <v>70</v>
      </c>
      <c r="O68" s="81"/>
      <c r="P68" s="81"/>
      <c r="Q68" s="81"/>
      <c r="R68" s="81"/>
      <c r="S68" s="81"/>
      <c r="T68" s="81"/>
      <c r="U68" s="81"/>
      <c r="V68" s="81"/>
      <c r="W68" s="81"/>
      <c r="X68" s="81"/>
      <c r="Y68" s="81"/>
      <c r="Z68" s="334"/>
      <c r="AA68" s="334"/>
      <c r="AB68" s="240"/>
      <c r="AC68" s="240"/>
      <c r="AD68" s="240"/>
      <c r="AE68" s="240"/>
      <c r="AF68" s="240"/>
      <c r="AG68" s="240"/>
      <c r="AH68" s="240"/>
      <c r="AI68" s="240"/>
      <c r="AJ68" s="240"/>
      <c r="AK68" s="240"/>
      <c r="AL68" s="240"/>
      <c r="AM68" s="240"/>
      <c r="AN68" s="240"/>
      <c r="AO68" s="240"/>
      <c r="AP68" s="240"/>
      <c r="AQ68" s="240"/>
      <c r="AR68" s="240"/>
      <c r="AS68" s="240"/>
      <c r="AT68" s="240"/>
      <c r="AU68" s="81"/>
      <c r="AV68" s="81"/>
      <c r="AW68" s="81"/>
      <c r="AX68" s="216"/>
      <c r="AY68" s="216"/>
      <c r="AZ68" s="216"/>
      <c r="BA68" s="216"/>
      <c r="BB68" s="216"/>
      <c r="BC68" s="216"/>
      <c r="BD68" s="216"/>
      <c r="BE68" s="63" t="s">
        <v>77</v>
      </c>
      <c r="BF68" s="63" t="s">
        <v>77</v>
      </c>
      <c r="BG68" s="216"/>
      <c r="BH68" s="216"/>
      <c r="BI68" s="216"/>
      <c r="BJ68" s="216"/>
      <c r="BK68" s="216"/>
      <c r="BL68" s="216"/>
      <c r="BM68" s="216"/>
      <c r="BN68" s="216"/>
      <c r="BO68" s="216"/>
      <c r="BP68" s="216"/>
      <c r="BQ68" s="216"/>
      <c r="BR68" s="243"/>
      <c r="BS68" s="243"/>
      <c r="BT68" s="243"/>
      <c r="BU68" s="243"/>
      <c r="BV68" s="81"/>
      <c r="BW68" s="81"/>
      <c r="BX68" s="243"/>
      <c r="BY68" s="243"/>
      <c r="BZ68" s="243"/>
      <c r="CA68" s="243"/>
      <c r="CB68" s="243"/>
      <c r="CC68" s="243"/>
      <c r="CD68" s="243"/>
      <c r="CE68" s="243"/>
      <c r="CF68" s="243"/>
      <c r="CG68" s="216"/>
      <c r="CH68" s="216"/>
      <c r="CI68" s="216"/>
      <c r="CJ68" s="216"/>
      <c r="CK68" s="216"/>
      <c r="CL68" s="216"/>
      <c r="CM68" s="216"/>
      <c r="CN68" s="216"/>
      <c r="CO68" s="216"/>
      <c r="CP68" s="216"/>
      <c r="CQ68" s="216"/>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c r="DO68" s="216"/>
      <c r="DP68" s="216"/>
      <c r="DQ68" s="216"/>
      <c r="DR68" s="216"/>
      <c r="DS68" s="216"/>
      <c r="DT68" s="216"/>
      <c r="DU68" s="216"/>
      <c r="DV68" s="216"/>
      <c r="DW68" s="216"/>
      <c r="DX68" s="216"/>
      <c r="DY68" s="216"/>
      <c r="DZ68" s="216"/>
      <c r="EA68" s="216"/>
      <c r="EB68" s="216"/>
      <c r="EC68" s="7"/>
      <c r="ED68" s="7"/>
      <c r="EE68" s="7"/>
      <c r="EF68" s="7"/>
      <c r="EG68" s="7"/>
      <c r="EH68" s="7"/>
      <c r="EI68" s="7"/>
      <c r="EJ68" s="7"/>
      <c r="EK68" s="7"/>
      <c r="EL68" s="7"/>
      <c r="EM68" s="7"/>
      <c r="EN68" s="7"/>
      <c r="EO68" s="7"/>
      <c r="EP68" s="7"/>
      <c r="EQ68" s="7"/>
      <c r="ER68" s="7"/>
      <c r="ES68" s="7"/>
      <c r="ET68" s="7"/>
      <c r="EU68" s="7"/>
      <c r="EV68" s="7"/>
      <c r="EW68" s="7"/>
      <c r="EX68" s="7"/>
      <c r="EY68" s="7"/>
      <c r="EZ68" s="7"/>
    </row>
    <row r="69" spans="1:156">
      <c r="A69" s="1942"/>
      <c r="B69" s="317" t="s">
        <v>191</v>
      </c>
      <c r="C69" s="379">
        <v>0</v>
      </c>
      <c r="D69" s="437">
        <v>0</v>
      </c>
      <c r="E69" s="336">
        <v>0</v>
      </c>
      <c r="F69" s="433">
        <v>0</v>
      </c>
      <c r="G69" s="434">
        <v>0</v>
      </c>
      <c r="H69" s="319">
        <v>0</v>
      </c>
      <c r="I69" s="321">
        <v>0</v>
      </c>
      <c r="J69" s="323">
        <v>0</v>
      </c>
      <c r="K69" s="324">
        <v>0</v>
      </c>
      <c r="L69" s="322">
        <v>0</v>
      </c>
      <c r="M69" s="320">
        <v>0</v>
      </c>
      <c r="N69" s="237" t="s">
        <v>70</v>
      </c>
      <c r="O69" s="81"/>
      <c r="P69" s="81"/>
      <c r="Q69" s="81"/>
      <c r="R69" s="81"/>
      <c r="S69" s="81"/>
      <c r="T69" s="81"/>
      <c r="U69" s="81"/>
      <c r="V69" s="81"/>
      <c r="W69" s="81"/>
      <c r="X69" s="81"/>
      <c r="Y69" s="81"/>
      <c r="Z69" s="81"/>
      <c r="AA69" s="81"/>
      <c r="AB69" s="240"/>
      <c r="AC69" s="240"/>
      <c r="AD69" s="240"/>
      <c r="AE69" s="240"/>
      <c r="AF69" s="240"/>
      <c r="AG69" s="240"/>
      <c r="AH69" s="240"/>
      <c r="AI69" s="240"/>
      <c r="AJ69" s="240"/>
      <c r="AK69" s="240"/>
      <c r="AL69" s="240"/>
      <c r="AM69" s="240"/>
      <c r="AN69" s="240"/>
      <c r="AO69" s="240"/>
      <c r="AP69" s="240"/>
      <c r="AQ69" s="240"/>
      <c r="AR69" s="240"/>
      <c r="AS69" s="240"/>
      <c r="AT69" s="240"/>
      <c r="AU69" s="81"/>
      <c r="AV69" s="81"/>
      <c r="AW69" s="81"/>
      <c r="AX69" s="216"/>
      <c r="AY69" s="216"/>
      <c r="AZ69" s="216"/>
      <c r="BA69" s="216"/>
      <c r="BB69" s="404" t="s">
        <v>77</v>
      </c>
      <c r="BC69" s="404" t="s">
        <v>77</v>
      </c>
      <c r="BD69" s="216"/>
      <c r="BE69" s="81"/>
      <c r="BF69" s="81"/>
      <c r="BG69" s="216"/>
      <c r="BH69" s="216"/>
      <c r="BI69" s="216"/>
      <c r="BJ69" s="216"/>
      <c r="BK69" s="216"/>
      <c r="BL69" s="406">
        <v>0</v>
      </c>
      <c r="BM69" s="406">
        <v>0</v>
      </c>
      <c r="BN69" s="216"/>
      <c r="BO69" s="216"/>
      <c r="BP69" s="216"/>
      <c r="BQ69" s="216"/>
      <c r="BR69" s="243"/>
      <c r="BS69" s="243"/>
      <c r="BT69" s="243"/>
      <c r="BU69" s="243"/>
      <c r="BV69" s="81"/>
      <c r="BW69" s="81"/>
      <c r="BX69" s="243"/>
      <c r="BY69" s="243"/>
      <c r="BZ69" s="243"/>
      <c r="CA69" s="243"/>
      <c r="CB69" s="243"/>
      <c r="CC69" s="243"/>
      <c r="CD69" s="243"/>
      <c r="CE69" s="243"/>
      <c r="CF69" s="243"/>
      <c r="CG69" s="216"/>
      <c r="CH69" s="216"/>
      <c r="CI69" s="216"/>
      <c r="CJ69" s="216"/>
      <c r="CK69" s="216"/>
      <c r="CL69" s="216"/>
      <c r="CM69" s="216"/>
      <c r="CN69" s="216"/>
      <c r="CO69" s="216"/>
      <c r="CP69" s="216"/>
      <c r="CQ69" s="216"/>
      <c r="CR69" s="216"/>
      <c r="CS69" s="216"/>
      <c r="CT69" s="216"/>
      <c r="CU69" s="216"/>
      <c r="CV69" s="216"/>
      <c r="CW69" s="216"/>
      <c r="CX69" s="216"/>
      <c r="CY69" s="216"/>
      <c r="CZ69" s="216"/>
      <c r="DA69" s="216"/>
      <c r="DB69" s="216"/>
      <c r="DC69" s="216"/>
      <c r="DD69" s="216"/>
      <c r="DE69" s="216"/>
      <c r="DF69" s="216"/>
      <c r="DG69" s="216"/>
      <c r="DH69" s="216"/>
      <c r="DI69" s="216"/>
      <c r="DJ69" s="216"/>
      <c r="DK69" s="216"/>
      <c r="DL69" s="216"/>
      <c r="DM69" s="216"/>
      <c r="DN69" s="216"/>
      <c r="DO69" s="216"/>
      <c r="DP69" s="216"/>
      <c r="DQ69" s="216"/>
      <c r="DR69" s="216"/>
      <c r="DS69" s="216"/>
      <c r="DT69" s="216"/>
      <c r="DU69" s="216"/>
      <c r="DV69" s="216"/>
      <c r="DW69" s="216"/>
      <c r="DX69" s="216"/>
      <c r="DY69" s="216"/>
      <c r="DZ69" s="216"/>
      <c r="EA69" s="216"/>
      <c r="EB69" s="216"/>
      <c r="EC69" s="7"/>
      <c r="ED69" s="7"/>
      <c r="EE69" s="7"/>
      <c r="EF69" s="7"/>
      <c r="EG69" s="7"/>
      <c r="EH69" s="7"/>
      <c r="EI69" s="7"/>
      <c r="EJ69" s="7"/>
      <c r="EK69" s="7"/>
      <c r="EL69" s="7"/>
      <c r="EM69" s="7"/>
      <c r="EN69" s="7"/>
      <c r="EO69" s="7"/>
      <c r="EP69" s="7"/>
      <c r="EQ69" s="7"/>
      <c r="ER69" s="7"/>
      <c r="ES69" s="7"/>
      <c r="ET69" s="7"/>
      <c r="EU69" s="7"/>
      <c r="EV69" s="7"/>
      <c r="EW69" s="7"/>
      <c r="EX69" s="7"/>
      <c r="EY69" s="7"/>
      <c r="EZ69" s="7"/>
    </row>
    <row r="70" spans="1:156">
      <c r="A70" s="1942"/>
      <c r="B70" s="338" t="s">
        <v>192</v>
      </c>
      <c r="C70" s="381">
        <v>0</v>
      </c>
      <c r="D70" s="438">
        <v>0</v>
      </c>
      <c r="E70" s="439">
        <v>0</v>
      </c>
      <c r="F70" s="409"/>
      <c r="G70" s="410"/>
      <c r="H70" s="409"/>
      <c r="I70" s="411"/>
      <c r="J70" s="412"/>
      <c r="K70" s="413"/>
      <c r="L70" s="414"/>
      <c r="M70" s="410"/>
      <c r="N70" s="240" t="s">
        <v>70</v>
      </c>
      <c r="O70" s="81"/>
      <c r="P70" s="81"/>
      <c r="Q70" s="81"/>
      <c r="R70" s="81"/>
      <c r="S70" s="81"/>
      <c r="T70" s="81"/>
      <c r="U70" s="81"/>
      <c r="V70" s="81"/>
      <c r="W70" s="81"/>
      <c r="X70" s="81"/>
      <c r="Y70" s="81"/>
      <c r="Z70" s="81"/>
      <c r="AA70" s="81"/>
      <c r="AB70" s="240"/>
      <c r="AC70" s="240"/>
      <c r="AD70" s="240"/>
      <c r="AE70" s="240"/>
      <c r="AF70" s="240"/>
      <c r="AG70" s="240"/>
      <c r="AH70" s="240"/>
      <c r="AI70" s="240"/>
      <c r="AJ70" s="240"/>
      <c r="AK70" s="240"/>
      <c r="AL70" s="240"/>
      <c r="AM70" s="240"/>
      <c r="AN70" s="240"/>
      <c r="AO70" s="240"/>
      <c r="AP70" s="240"/>
      <c r="AQ70" s="240"/>
      <c r="AR70" s="240"/>
      <c r="AS70" s="240"/>
      <c r="AT70" s="240"/>
      <c r="AU70" s="81"/>
      <c r="AV70" s="81"/>
      <c r="AW70" s="81"/>
      <c r="AX70" s="216"/>
      <c r="AY70" s="216"/>
      <c r="AZ70" s="216"/>
      <c r="BA70" s="216"/>
      <c r="BB70" s="216"/>
      <c r="BC70" s="216"/>
      <c r="BD70" s="216"/>
      <c r="BE70" s="63" t="s">
        <v>77</v>
      </c>
      <c r="BF70" s="63" t="s">
        <v>77</v>
      </c>
      <c r="BG70" s="216"/>
      <c r="BH70" s="216"/>
      <c r="BI70" s="216"/>
      <c r="BJ70" s="216"/>
      <c r="BK70" s="216"/>
      <c r="BL70" s="216"/>
      <c r="BM70" s="216"/>
      <c r="BN70" s="216"/>
      <c r="BO70" s="216"/>
      <c r="BP70" s="216"/>
      <c r="BQ70" s="216"/>
      <c r="BR70" s="243"/>
      <c r="BS70" s="243"/>
      <c r="BT70" s="243"/>
      <c r="BU70" s="243"/>
      <c r="BV70" s="81"/>
      <c r="BW70" s="81"/>
      <c r="BX70" s="243"/>
      <c r="BY70" s="243"/>
      <c r="BZ70" s="243"/>
      <c r="CA70" s="243"/>
      <c r="CB70" s="243"/>
      <c r="CC70" s="243"/>
      <c r="CD70" s="243"/>
      <c r="CE70" s="243"/>
      <c r="CF70" s="243"/>
      <c r="CG70" s="216"/>
      <c r="CH70" s="216"/>
      <c r="CI70" s="216"/>
      <c r="CJ70" s="216"/>
      <c r="CK70" s="216"/>
      <c r="CL70" s="216"/>
      <c r="CM70" s="216"/>
      <c r="CN70" s="216"/>
      <c r="CO70" s="216"/>
      <c r="CP70" s="216"/>
      <c r="CQ70" s="216"/>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c r="DO70" s="216"/>
      <c r="DP70" s="216"/>
      <c r="DQ70" s="216"/>
      <c r="DR70" s="216"/>
      <c r="DS70" s="216"/>
      <c r="DT70" s="216"/>
      <c r="DU70" s="216"/>
      <c r="DV70" s="216"/>
      <c r="DW70" s="216"/>
      <c r="DX70" s="216"/>
      <c r="DY70" s="216"/>
      <c r="DZ70" s="216"/>
      <c r="EA70" s="216"/>
      <c r="EB70" s="216"/>
      <c r="EC70" s="7"/>
      <c r="ED70" s="7"/>
      <c r="EE70" s="7"/>
      <c r="EF70" s="7"/>
      <c r="EG70" s="7"/>
      <c r="EH70" s="7"/>
      <c r="EI70" s="7"/>
      <c r="EJ70" s="7"/>
      <c r="EK70" s="7"/>
      <c r="EL70" s="7"/>
      <c r="EM70" s="7"/>
      <c r="EN70" s="7"/>
      <c r="EO70" s="7"/>
      <c r="EP70" s="7"/>
      <c r="EQ70" s="7"/>
      <c r="ER70" s="7"/>
      <c r="ES70" s="7"/>
      <c r="ET70" s="7"/>
      <c r="EU70" s="7"/>
      <c r="EV70" s="7"/>
      <c r="EW70" s="7"/>
      <c r="EX70" s="7"/>
      <c r="EY70" s="7"/>
      <c r="EZ70" s="7"/>
    </row>
    <row r="71" spans="1:156" ht="15.75">
      <c r="A71" s="1943"/>
      <c r="B71" s="317" t="s">
        <v>193</v>
      </c>
      <c r="C71" s="317">
        <v>0</v>
      </c>
      <c r="D71" s="319">
        <v>0</v>
      </c>
      <c r="E71" s="336">
        <v>0</v>
      </c>
      <c r="F71" s="433">
        <v>0</v>
      </c>
      <c r="G71" s="434">
        <v>0</v>
      </c>
      <c r="H71" s="319">
        <v>0</v>
      </c>
      <c r="I71" s="321">
        <v>0</v>
      </c>
      <c r="J71" s="323">
        <v>0</v>
      </c>
      <c r="K71" s="324">
        <v>0</v>
      </c>
      <c r="L71" s="322">
        <v>0</v>
      </c>
      <c r="M71" s="320">
        <v>0</v>
      </c>
      <c r="N71" s="237" t="s">
        <v>70</v>
      </c>
      <c r="O71" s="81"/>
      <c r="P71" s="81"/>
      <c r="Q71" s="81"/>
      <c r="R71" s="81"/>
      <c r="S71" s="81"/>
      <c r="T71" s="81"/>
      <c r="U71" s="81"/>
      <c r="V71" s="81"/>
      <c r="W71" s="81"/>
      <c r="X71" s="81"/>
      <c r="Y71" s="81"/>
      <c r="Z71" s="334"/>
      <c r="AA71" s="334"/>
      <c r="AB71" s="240"/>
      <c r="AC71" s="240"/>
      <c r="AD71" s="240"/>
      <c r="AE71" s="240"/>
      <c r="AF71" s="240"/>
      <c r="AG71" s="240"/>
      <c r="AH71" s="240"/>
      <c r="AI71" s="240"/>
      <c r="AJ71" s="240"/>
      <c r="AK71" s="240"/>
      <c r="AL71" s="240"/>
      <c r="AM71" s="240"/>
      <c r="AN71" s="240"/>
      <c r="AO71" s="240"/>
      <c r="AP71" s="240"/>
      <c r="AQ71" s="240"/>
      <c r="AR71" s="240"/>
      <c r="AS71" s="240"/>
      <c r="AT71" s="240"/>
      <c r="AU71" s="81"/>
      <c r="AV71" s="81"/>
      <c r="AW71" s="81"/>
      <c r="AX71" s="216"/>
      <c r="AY71" s="216"/>
      <c r="AZ71" s="216"/>
      <c r="BA71" s="216"/>
      <c r="BB71" s="404" t="s">
        <v>77</v>
      </c>
      <c r="BC71" s="404" t="s">
        <v>77</v>
      </c>
      <c r="BD71" s="216"/>
      <c r="BE71" s="81"/>
      <c r="BF71" s="81"/>
      <c r="BG71" s="216"/>
      <c r="BH71" s="216"/>
      <c r="BI71" s="216"/>
      <c r="BJ71" s="216"/>
      <c r="BK71" s="216"/>
      <c r="BL71" s="406">
        <v>0</v>
      </c>
      <c r="BM71" s="406">
        <v>0</v>
      </c>
      <c r="BN71" s="216"/>
      <c r="BO71" s="216"/>
      <c r="BP71" s="216"/>
      <c r="BQ71" s="216"/>
      <c r="BR71" s="243"/>
      <c r="BS71" s="243"/>
      <c r="BT71" s="243"/>
      <c r="BU71" s="243"/>
      <c r="BV71" s="81"/>
      <c r="BW71" s="81"/>
      <c r="BX71" s="243"/>
      <c r="BY71" s="243"/>
      <c r="BZ71" s="243"/>
      <c r="CA71" s="243"/>
      <c r="CB71" s="243"/>
      <c r="CC71" s="243"/>
      <c r="CD71" s="243"/>
      <c r="CE71" s="243"/>
      <c r="CF71" s="243"/>
      <c r="CG71" s="216"/>
      <c r="CH71" s="216"/>
      <c r="CI71" s="216"/>
      <c r="CJ71" s="216"/>
      <c r="CK71" s="216"/>
      <c r="CL71" s="216"/>
      <c r="CM71" s="216"/>
      <c r="CN71" s="216"/>
      <c r="CO71" s="216"/>
      <c r="CP71" s="216"/>
      <c r="CQ71" s="216"/>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7"/>
      <c r="ED71" s="7"/>
      <c r="EE71" s="7"/>
      <c r="EF71" s="7"/>
      <c r="EG71" s="7"/>
      <c r="EH71" s="7"/>
      <c r="EI71" s="7"/>
      <c r="EJ71" s="7"/>
      <c r="EK71" s="7"/>
      <c r="EL71" s="7"/>
      <c r="EM71" s="7"/>
      <c r="EN71" s="7"/>
      <c r="EO71" s="7"/>
      <c r="EP71" s="7"/>
      <c r="EQ71" s="7"/>
      <c r="ER71" s="7"/>
      <c r="ES71" s="7"/>
      <c r="ET71" s="7"/>
      <c r="EU71" s="7"/>
      <c r="EV71" s="7"/>
      <c r="EW71" s="7"/>
      <c r="EX71" s="7"/>
      <c r="EY71" s="7"/>
      <c r="EZ71" s="7"/>
    </row>
    <row r="72" spans="1:156" ht="15.75">
      <c r="A72" s="1957" t="s">
        <v>208</v>
      </c>
      <c r="B72" s="1957"/>
      <c r="C72" s="1957"/>
      <c r="D72" s="1957"/>
      <c r="E72" s="1957"/>
      <c r="F72" s="1957"/>
      <c r="G72" s="1957"/>
      <c r="H72" s="1957"/>
      <c r="I72" s="1957"/>
      <c r="J72" s="1957"/>
      <c r="K72" s="1957"/>
      <c r="L72" s="1957"/>
      <c r="M72" s="1957"/>
      <c r="N72" s="1957"/>
      <c r="O72" s="1957"/>
      <c r="P72" s="1957"/>
      <c r="Q72" s="1957"/>
      <c r="R72" s="1957"/>
      <c r="S72" s="1957"/>
      <c r="T72" s="1957"/>
      <c r="U72" s="325"/>
      <c r="V72" s="325"/>
      <c r="W72" s="325"/>
      <c r="X72" s="325"/>
      <c r="Y72" s="325"/>
      <c r="Z72" s="325"/>
      <c r="AA72" s="325"/>
      <c r="AB72" s="388"/>
      <c r="AC72" s="388"/>
      <c r="AD72" s="388"/>
      <c r="AE72" s="388"/>
      <c r="AF72" s="388"/>
      <c r="AG72" s="388"/>
      <c r="AH72" s="388"/>
      <c r="AI72" s="388"/>
      <c r="AJ72" s="388"/>
      <c r="AK72" s="388"/>
      <c r="AL72" s="388"/>
      <c r="AM72" s="388"/>
      <c r="AN72" s="388"/>
      <c r="AO72" s="388"/>
      <c r="AP72" s="388"/>
      <c r="AQ72" s="388"/>
      <c r="AR72" s="388"/>
      <c r="AS72" s="388"/>
      <c r="AT72" s="388"/>
      <c r="AU72" s="325"/>
      <c r="AV72" s="325"/>
      <c r="AW72" s="325"/>
      <c r="AX72" s="7"/>
      <c r="AY72" s="7"/>
      <c r="AZ72" s="7"/>
      <c r="BA72" s="7"/>
      <c r="BB72" s="315"/>
      <c r="BC72" s="7"/>
      <c r="BD72" s="7"/>
      <c r="BE72" s="7"/>
      <c r="BF72" s="7"/>
      <c r="BG72" s="7"/>
      <c r="BH72" s="7"/>
      <c r="BI72" s="7"/>
      <c r="BJ72" s="7"/>
      <c r="BK72" s="7"/>
      <c r="BL72" s="315"/>
      <c r="BM72" s="7"/>
      <c r="BN72" s="7"/>
      <c r="BO72" s="259"/>
      <c r="BP72" s="259"/>
      <c r="BQ72" s="7"/>
      <c r="BR72" s="81"/>
      <c r="BS72" s="334"/>
      <c r="BT72" s="81"/>
      <c r="BU72" s="81"/>
      <c r="BV72" s="81"/>
      <c r="BW72" s="81"/>
      <c r="BX72" s="81"/>
      <c r="BY72" s="81"/>
      <c r="BZ72" s="81"/>
      <c r="CA72" s="81"/>
      <c r="CB72" s="81"/>
      <c r="CC72" s="334"/>
      <c r="CD72" s="81"/>
      <c r="CE72" s="81"/>
      <c r="CF72" s="81"/>
      <c r="CG72" s="259"/>
      <c r="CH72" s="7"/>
      <c r="CI72" s="7"/>
      <c r="CJ72" s="7"/>
      <c r="CK72" s="216"/>
      <c r="CL72" s="216"/>
      <c r="CM72" s="216"/>
      <c r="CN72" s="216"/>
      <c r="CO72" s="216"/>
      <c r="CP72" s="216"/>
      <c r="CQ72" s="216"/>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c r="EP72" s="216"/>
      <c r="EQ72" s="216"/>
      <c r="ER72" s="216"/>
      <c r="ES72" s="216"/>
      <c r="ET72" s="216"/>
      <c r="EU72" s="216"/>
      <c r="EV72" s="216"/>
      <c r="EW72" s="216"/>
      <c r="EX72" s="216"/>
      <c r="EY72" s="216"/>
      <c r="EZ72" s="216"/>
    </row>
    <row r="73" spans="1:156" ht="15.75">
      <c r="A73" s="440" t="s">
        <v>209</v>
      </c>
      <c r="B73" s="440"/>
      <c r="C73" s="440"/>
      <c r="D73" s="440"/>
      <c r="E73" s="440"/>
      <c r="F73" s="441"/>
      <c r="G73" s="8"/>
      <c r="K73" s="262"/>
      <c r="L73" s="262"/>
      <c r="M73" s="262"/>
      <c r="N73" s="262"/>
      <c r="AX73" s="7"/>
      <c r="AY73" s="7"/>
      <c r="AZ73" s="7"/>
      <c r="BA73" s="7"/>
      <c r="BB73" s="315"/>
      <c r="BC73" s="315"/>
      <c r="BD73" s="315"/>
      <c r="BE73" s="7"/>
      <c r="BL73" s="315"/>
      <c r="BM73" s="315"/>
      <c r="BN73" s="315"/>
      <c r="BR73" s="81"/>
      <c r="BS73" s="334"/>
      <c r="BT73" s="334"/>
      <c r="BU73" s="334"/>
      <c r="BV73" s="81"/>
      <c r="BW73" s="81"/>
      <c r="BX73" s="81"/>
      <c r="BY73" s="81"/>
      <c r="BZ73" s="81"/>
      <c r="CA73" s="81"/>
      <c r="CB73" s="81"/>
      <c r="CC73" s="334"/>
      <c r="CD73" s="334"/>
      <c r="CE73" s="334"/>
      <c r="CF73" s="81"/>
      <c r="CG73" s="7"/>
      <c r="CH73" s="7"/>
      <c r="CI73" s="7"/>
      <c r="CJ73" s="7"/>
      <c r="CK73" s="7"/>
    </row>
    <row r="74" spans="1:156" ht="27.75" customHeight="1">
      <c r="A74" s="1865" t="s">
        <v>210</v>
      </c>
      <c r="B74" s="1867"/>
      <c r="C74" s="442" t="s">
        <v>23</v>
      </c>
      <c r="D74" s="443" t="s">
        <v>174</v>
      </c>
      <c r="E74" s="444" t="s">
        <v>175</v>
      </c>
      <c r="F74" s="441"/>
      <c r="G74" s="8"/>
      <c r="K74" s="445"/>
      <c r="L74" s="445"/>
      <c r="M74" s="445"/>
      <c r="N74" s="446"/>
      <c r="O74" s="446"/>
      <c r="AX74" s="7"/>
      <c r="AY74" s="7"/>
      <c r="AZ74" s="7"/>
      <c r="BA74" s="7"/>
      <c r="BB74" s="315"/>
      <c r="BC74" s="7"/>
      <c r="BD74" s="7"/>
      <c r="BE74" s="7"/>
      <c r="BL74" s="315"/>
      <c r="BO74" s="259"/>
      <c r="BP74" s="259"/>
      <c r="BR74" s="81"/>
      <c r="BS74" s="334"/>
      <c r="BT74" s="81"/>
      <c r="BU74" s="81"/>
      <c r="BV74" s="81"/>
      <c r="BW74" s="81"/>
      <c r="BX74" s="81"/>
      <c r="BY74" s="81"/>
      <c r="BZ74" s="81"/>
      <c r="CA74" s="81"/>
      <c r="CB74" s="81"/>
      <c r="CC74" s="334"/>
      <c r="CD74" s="81"/>
      <c r="CE74" s="81"/>
      <c r="CF74" s="81"/>
      <c r="CG74" s="259"/>
      <c r="CH74" s="7"/>
      <c r="CI74" s="7"/>
      <c r="CJ74" s="7"/>
      <c r="CK74" s="7"/>
    </row>
    <row r="75" spans="1:156" ht="15.75">
      <c r="A75" s="1958" t="s">
        <v>211</v>
      </c>
      <c r="B75" s="447" t="s">
        <v>212</v>
      </c>
      <c r="C75" s="448">
        <v>0</v>
      </c>
      <c r="D75" s="449"/>
      <c r="E75" s="450"/>
      <c r="F75" s="451" t="s">
        <v>77</v>
      </c>
      <c r="G75" s="8"/>
      <c r="K75" s="445"/>
      <c r="L75" s="445"/>
      <c r="M75" s="445"/>
      <c r="N75" s="445"/>
      <c r="O75" s="445"/>
      <c r="AX75" s="7"/>
      <c r="AY75" s="7"/>
      <c r="AZ75" s="7"/>
      <c r="BA75" s="7"/>
      <c r="BB75" s="452" t="s">
        <v>77</v>
      </c>
      <c r="BC75" s="452" t="s">
        <v>77</v>
      </c>
      <c r="BD75" s="7"/>
      <c r="BF75" s="259"/>
      <c r="BL75" s="316">
        <v>0</v>
      </c>
      <c r="BM75" s="316">
        <v>0</v>
      </c>
      <c r="BO75" s="259"/>
      <c r="BP75" s="259"/>
      <c r="BR75" s="81"/>
      <c r="BS75" s="453"/>
      <c r="BT75" s="453"/>
      <c r="BU75" s="81"/>
      <c r="BV75" s="81"/>
      <c r="BW75" s="81"/>
      <c r="BX75" s="81"/>
      <c r="BY75" s="81"/>
      <c r="BZ75" s="81"/>
      <c r="CA75" s="81"/>
      <c r="CB75" s="81"/>
      <c r="CC75" s="334"/>
      <c r="CD75" s="334"/>
      <c r="CE75" s="81"/>
      <c r="CF75" s="81"/>
      <c r="CG75" s="259"/>
      <c r="CH75" s="7"/>
      <c r="CI75" s="7"/>
      <c r="CJ75" s="7"/>
      <c r="CK75" s="7"/>
    </row>
    <row r="76" spans="1:156" ht="15.75">
      <c r="A76" s="1959"/>
      <c r="B76" s="454" t="s">
        <v>167</v>
      </c>
      <c r="C76" s="30">
        <v>0</v>
      </c>
      <c r="D76" s="449"/>
      <c r="E76" s="450"/>
      <c r="F76" s="451" t="s">
        <v>77</v>
      </c>
      <c r="G76" s="8"/>
      <c r="K76" s="455"/>
      <c r="L76" s="455"/>
      <c r="M76" s="455"/>
      <c r="N76" s="455"/>
      <c r="O76" s="455"/>
      <c r="AX76" s="315"/>
      <c r="AY76" s="7"/>
      <c r="AZ76" s="7"/>
      <c r="BA76" s="7"/>
      <c r="BB76" s="291" t="s">
        <v>77</v>
      </c>
      <c r="BC76" s="291" t="s">
        <v>77</v>
      </c>
      <c r="BD76" s="7"/>
      <c r="BF76" s="259"/>
      <c r="BL76" s="316">
        <v>0</v>
      </c>
      <c r="BM76" s="316">
        <v>0</v>
      </c>
      <c r="BO76" s="259"/>
      <c r="BP76" s="259"/>
      <c r="BR76" s="81"/>
      <c r="BS76" s="334"/>
      <c r="BT76" s="334"/>
      <c r="BU76" s="81"/>
      <c r="BV76" s="81"/>
      <c r="BW76" s="81"/>
      <c r="BX76" s="81"/>
      <c r="BY76" s="81"/>
      <c r="BZ76" s="81"/>
      <c r="CA76" s="81"/>
      <c r="CB76" s="81"/>
      <c r="CC76" s="334"/>
      <c r="CD76" s="334"/>
      <c r="CE76" s="81"/>
      <c r="CF76" s="81"/>
      <c r="CG76" s="259"/>
      <c r="CH76" s="7"/>
      <c r="CI76" s="7"/>
      <c r="CJ76" s="7"/>
      <c r="CK76" s="7"/>
    </row>
    <row r="77" spans="1:156" ht="15.75">
      <c r="A77" s="1960"/>
      <c r="B77" s="454" t="s">
        <v>168</v>
      </c>
      <c r="C77" s="30">
        <v>0</v>
      </c>
      <c r="D77" s="449"/>
      <c r="E77" s="450"/>
      <c r="F77" s="451" t="s">
        <v>77</v>
      </c>
      <c r="G77" s="8"/>
      <c r="K77" s="455"/>
      <c r="L77" s="455"/>
      <c r="M77" s="455"/>
      <c r="N77" s="455"/>
      <c r="O77" s="455"/>
      <c r="AX77" s="315"/>
      <c r="AY77" s="7"/>
      <c r="AZ77" s="7"/>
      <c r="BA77" s="7"/>
      <c r="BB77" s="291" t="s">
        <v>77</v>
      </c>
      <c r="BC77" s="291" t="s">
        <v>77</v>
      </c>
      <c r="BD77" s="7"/>
      <c r="BF77" s="259"/>
      <c r="BL77" s="316">
        <v>0</v>
      </c>
      <c r="BM77" s="316">
        <v>0</v>
      </c>
      <c r="BO77" s="259"/>
      <c r="BP77" s="259"/>
      <c r="BR77" s="81"/>
      <c r="BS77" s="334"/>
      <c r="BT77" s="334"/>
      <c r="BU77" s="81"/>
      <c r="BV77" s="81"/>
      <c r="BW77" s="81"/>
      <c r="BX77" s="81"/>
      <c r="BY77" s="81"/>
      <c r="BZ77" s="81"/>
      <c r="CA77" s="81"/>
      <c r="CB77" s="81"/>
      <c r="CC77" s="334"/>
      <c r="CD77" s="334"/>
      <c r="CE77" s="81"/>
      <c r="CF77" s="81"/>
      <c r="CG77" s="259"/>
      <c r="CH77" s="7"/>
      <c r="CI77" s="7"/>
      <c r="CJ77" s="7"/>
      <c r="CK77" s="7"/>
    </row>
    <row r="78" spans="1:156" ht="15.75">
      <c r="A78" s="1960"/>
      <c r="B78" s="454" t="s">
        <v>213</v>
      </c>
      <c r="C78" s="30">
        <v>0</v>
      </c>
      <c r="D78" s="449"/>
      <c r="E78" s="450"/>
      <c r="F78" s="451" t="s">
        <v>77</v>
      </c>
      <c r="G78" s="8"/>
      <c r="K78" s="455"/>
      <c r="L78" s="455"/>
      <c r="M78" s="455"/>
      <c r="N78" s="455"/>
      <c r="O78" s="455"/>
      <c r="AX78" s="315"/>
      <c r="AY78" s="7"/>
      <c r="AZ78" s="7"/>
      <c r="BA78" s="7"/>
      <c r="BB78" s="291" t="s">
        <v>77</v>
      </c>
      <c r="BC78" s="291" t="s">
        <v>77</v>
      </c>
      <c r="BD78" s="7"/>
      <c r="BF78" s="259"/>
      <c r="BL78" s="316">
        <v>0</v>
      </c>
      <c r="BM78" s="316">
        <v>0</v>
      </c>
      <c r="BO78" s="259"/>
      <c r="BP78" s="259"/>
      <c r="BR78" s="81"/>
      <c r="BS78" s="334"/>
      <c r="BT78" s="334"/>
      <c r="BU78" s="81"/>
      <c r="BV78" s="81"/>
      <c r="BW78" s="81"/>
      <c r="BX78" s="81"/>
      <c r="BY78" s="81"/>
      <c r="BZ78" s="81"/>
      <c r="CA78" s="81"/>
      <c r="CB78" s="81"/>
      <c r="CC78" s="334"/>
      <c r="CD78" s="334"/>
      <c r="CE78" s="81"/>
      <c r="CF78" s="81"/>
      <c r="CG78" s="259"/>
      <c r="CH78" s="7"/>
      <c r="CI78" s="7"/>
      <c r="CJ78" s="7"/>
      <c r="CK78" s="7"/>
    </row>
    <row r="79" spans="1:156" ht="15.75">
      <c r="A79" s="1961"/>
      <c r="B79" s="456" t="s">
        <v>172</v>
      </c>
      <c r="C79" s="39">
        <v>0</v>
      </c>
      <c r="D79" s="457"/>
      <c r="E79" s="458"/>
      <c r="F79" s="451" t="s">
        <v>77</v>
      </c>
      <c r="G79" s="8"/>
      <c r="K79" s="455"/>
      <c r="L79" s="455"/>
      <c r="M79" s="455"/>
      <c r="N79" s="455"/>
      <c r="O79" s="455"/>
      <c r="AX79" s="315"/>
      <c r="AY79" s="7"/>
      <c r="AZ79" s="7"/>
      <c r="BA79" s="7"/>
      <c r="BB79" s="291" t="s">
        <v>77</v>
      </c>
      <c r="BC79" s="291" t="s">
        <v>77</v>
      </c>
      <c r="BD79" s="7"/>
      <c r="BF79" s="259"/>
      <c r="BL79" s="316">
        <v>0</v>
      </c>
      <c r="BM79" s="316">
        <v>0</v>
      </c>
      <c r="BO79" s="259"/>
      <c r="BP79" s="259"/>
      <c r="BR79" s="81"/>
      <c r="BS79" s="334"/>
      <c r="BT79" s="334"/>
      <c r="BU79" s="81"/>
      <c r="BV79" s="81"/>
      <c r="BW79" s="81"/>
      <c r="BX79" s="81"/>
      <c r="BY79" s="81"/>
      <c r="BZ79" s="81"/>
      <c r="CA79" s="81"/>
      <c r="CB79" s="81"/>
      <c r="CC79" s="334"/>
      <c r="CD79" s="334"/>
      <c r="CE79" s="81"/>
      <c r="CF79" s="81"/>
      <c r="CG79" s="259"/>
      <c r="CH79" s="7"/>
      <c r="CI79" s="7"/>
      <c r="CJ79" s="7"/>
      <c r="CK79" s="7"/>
    </row>
    <row r="80" spans="1:156">
      <c r="A80" s="1958" t="s">
        <v>214</v>
      </c>
      <c r="B80" s="447" t="s">
        <v>212</v>
      </c>
      <c r="C80" s="448">
        <v>0</v>
      </c>
      <c r="D80" s="459"/>
      <c r="E80" s="460"/>
      <c r="F80" s="451"/>
      <c r="G80" s="8"/>
      <c r="K80" s="455"/>
      <c r="L80" s="455"/>
      <c r="M80" s="455"/>
      <c r="N80" s="455"/>
      <c r="O80" s="455"/>
      <c r="AX80" s="7"/>
      <c r="AY80" s="7"/>
      <c r="AZ80" s="7"/>
      <c r="BA80" s="7"/>
      <c r="BB80" s="7"/>
      <c r="BC80" s="7"/>
      <c r="BD80" s="7"/>
      <c r="BF80" s="259"/>
      <c r="BO80" s="259"/>
      <c r="BP80" s="259"/>
      <c r="BR80" s="81"/>
      <c r="BS80" s="81"/>
      <c r="BT80" s="81"/>
      <c r="BU80" s="81"/>
      <c r="BV80" s="81"/>
      <c r="BW80" s="81"/>
      <c r="BX80" s="81"/>
      <c r="BY80" s="81"/>
      <c r="BZ80" s="81"/>
      <c r="CA80" s="81"/>
      <c r="CB80" s="81"/>
      <c r="CC80" s="81"/>
      <c r="CD80" s="81"/>
      <c r="CE80" s="81"/>
      <c r="CF80" s="81"/>
      <c r="CG80" s="259"/>
      <c r="CH80" s="7"/>
      <c r="CI80" s="7"/>
      <c r="CJ80" s="7"/>
      <c r="CK80" s="7"/>
    </row>
    <row r="81" spans="1:89" ht="15.75">
      <c r="A81" s="1959"/>
      <c r="B81" s="454" t="s">
        <v>167</v>
      </c>
      <c r="C81" s="30">
        <v>0</v>
      </c>
      <c r="D81" s="449"/>
      <c r="E81" s="450"/>
      <c r="F81" s="451"/>
      <c r="G81" s="8"/>
      <c r="K81" s="461"/>
      <c r="L81" s="461"/>
      <c r="M81" s="461"/>
      <c r="N81" s="461"/>
      <c r="O81" s="461"/>
      <c r="AX81" s="315"/>
      <c r="AY81" s="7"/>
      <c r="AZ81" s="7"/>
      <c r="BA81" s="7"/>
      <c r="BB81" s="7"/>
      <c r="BC81" s="7"/>
      <c r="BD81" s="7"/>
      <c r="BF81" s="259"/>
      <c r="BO81" s="259"/>
      <c r="BP81" s="259"/>
      <c r="BR81" s="7"/>
      <c r="CB81" s="7"/>
      <c r="CF81" s="259"/>
      <c r="CG81" s="259"/>
      <c r="CH81" s="7"/>
      <c r="CI81" s="7"/>
      <c r="CJ81" s="7"/>
      <c r="CK81" s="7"/>
    </row>
    <row r="82" spans="1:89" ht="15.75">
      <c r="A82" s="1960"/>
      <c r="B82" s="454" t="s">
        <v>168</v>
      </c>
      <c r="C82" s="30">
        <v>0</v>
      </c>
      <c r="D82" s="449"/>
      <c r="E82" s="450"/>
      <c r="F82" s="451"/>
      <c r="G82" s="8"/>
      <c r="K82" s="461"/>
      <c r="L82" s="461"/>
      <c r="M82" s="461"/>
      <c r="N82" s="461"/>
      <c r="O82" s="461"/>
      <c r="AX82" s="315"/>
      <c r="AY82" s="7"/>
      <c r="AZ82" s="7"/>
      <c r="BA82" s="7"/>
      <c r="BB82" s="7"/>
      <c r="BC82" s="7"/>
      <c r="BD82" s="7"/>
      <c r="BF82" s="259"/>
      <c r="BO82" s="259"/>
      <c r="BP82" s="259"/>
      <c r="BR82" s="7"/>
      <c r="CB82" s="7"/>
      <c r="CF82" s="259"/>
      <c r="CG82" s="259"/>
      <c r="CH82" s="7"/>
      <c r="CI82" s="7"/>
      <c r="CJ82" s="7"/>
      <c r="CK82" s="7"/>
    </row>
    <row r="83" spans="1:89" ht="15.75">
      <c r="A83" s="1960"/>
      <c r="B83" s="454" t="s">
        <v>213</v>
      </c>
      <c r="C83" s="30">
        <v>0</v>
      </c>
      <c r="D83" s="449"/>
      <c r="E83" s="450"/>
      <c r="F83" s="451"/>
      <c r="G83" s="8"/>
      <c r="K83" s="461"/>
      <c r="L83" s="461"/>
      <c r="M83" s="461"/>
      <c r="N83" s="461"/>
      <c r="O83" s="461"/>
      <c r="AX83" s="315"/>
      <c r="AY83" s="7"/>
      <c r="AZ83" s="7"/>
      <c r="BA83" s="7"/>
      <c r="BB83" s="7"/>
      <c r="BC83" s="7"/>
      <c r="BD83" s="7"/>
      <c r="BF83" s="259"/>
      <c r="BO83" s="259"/>
      <c r="BP83" s="259"/>
      <c r="BR83" s="7"/>
      <c r="CB83" s="7"/>
      <c r="CF83" s="259"/>
      <c r="CG83" s="259"/>
      <c r="CH83" s="7"/>
      <c r="CI83" s="7"/>
      <c r="CJ83" s="7"/>
      <c r="CK83" s="7"/>
    </row>
    <row r="84" spans="1:89">
      <c r="A84" s="1961"/>
      <c r="B84" s="456" t="s">
        <v>172</v>
      </c>
      <c r="C84" s="39">
        <v>0</v>
      </c>
      <c r="D84" s="462"/>
      <c r="E84" s="463"/>
      <c r="F84" s="451"/>
      <c r="G84" s="8"/>
      <c r="J84" s="464"/>
      <c r="K84" s="262"/>
      <c r="L84" s="262"/>
      <c r="AX84" s="7"/>
      <c r="AY84" s="7"/>
      <c r="AZ84" s="7"/>
      <c r="BA84" s="7"/>
      <c r="BB84" s="7"/>
      <c r="BC84" s="7"/>
      <c r="BD84" s="7"/>
      <c r="BF84" s="259"/>
      <c r="BO84" s="259"/>
      <c r="BP84" s="259"/>
      <c r="BR84" s="7"/>
      <c r="CB84" s="7"/>
      <c r="CF84" s="259"/>
      <c r="CG84" s="259"/>
      <c r="CH84" s="7"/>
      <c r="CI84" s="7"/>
      <c r="CJ84" s="7"/>
      <c r="CK84" s="7"/>
    </row>
    <row r="85" spans="1:89" s="227" customFormat="1">
      <c r="A85" s="1655" t="s">
        <v>215</v>
      </c>
      <c r="B85" s="1655"/>
      <c r="C85" s="1655"/>
      <c r="D85" s="1655"/>
      <c r="E85" s="1655"/>
      <c r="F85" s="1655"/>
      <c r="G85" s="1655"/>
      <c r="H85" s="1655"/>
      <c r="I85" s="1655"/>
      <c r="AX85" s="81"/>
      <c r="AY85" s="81"/>
      <c r="AZ85" s="81"/>
      <c r="BA85" s="81"/>
      <c r="BB85" s="81"/>
      <c r="BC85" s="81"/>
      <c r="BD85" s="81"/>
      <c r="BF85" s="81"/>
      <c r="BO85" s="81"/>
      <c r="BP85" s="81"/>
      <c r="BR85" s="81"/>
      <c r="CB85" s="81"/>
      <c r="CF85" s="81"/>
      <c r="CG85" s="81"/>
      <c r="CH85" s="81"/>
      <c r="CI85" s="81"/>
      <c r="CJ85" s="81"/>
      <c r="CK85" s="81"/>
    </row>
    <row r="86" spans="1:89">
      <c r="A86" s="1914" t="s">
        <v>216</v>
      </c>
      <c r="B86" s="1962"/>
      <c r="C86" s="1965" t="s">
        <v>23</v>
      </c>
      <c r="D86" s="1967" t="s">
        <v>217</v>
      </c>
      <c r="E86" s="1969" t="s">
        <v>160</v>
      </c>
      <c r="F86" s="1969" t="s">
        <v>161</v>
      </c>
      <c r="G86" s="1969" t="s">
        <v>162</v>
      </c>
      <c r="H86" s="1969" t="s">
        <v>163</v>
      </c>
      <c r="I86" s="1969" t="s">
        <v>164</v>
      </c>
      <c r="J86" s="1975" t="s">
        <v>165</v>
      </c>
      <c r="K86" s="1977" t="s">
        <v>218</v>
      </c>
      <c r="AX86" s="7"/>
      <c r="AY86" s="7"/>
      <c r="AZ86" s="7"/>
      <c r="BA86" s="7"/>
      <c r="BB86" s="7"/>
      <c r="BC86" s="7"/>
      <c r="BD86" s="7"/>
      <c r="BF86" s="259"/>
      <c r="BN86" s="259"/>
      <c r="BO86" s="259"/>
      <c r="BR86" s="7"/>
      <c r="CB86" s="7"/>
      <c r="CE86" s="259"/>
      <c r="CF86" s="259"/>
      <c r="CG86" s="7"/>
      <c r="CH86" s="7"/>
      <c r="CI86" s="7"/>
    </row>
    <row r="87" spans="1:89" ht="45.75" customHeight="1">
      <c r="A87" s="1963"/>
      <c r="B87" s="1964"/>
      <c r="C87" s="1966"/>
      <c r="D87" s="1968"/>
      <c r="E87" s="1970"/>
      <c r="F87" s="1970"/>
      <c r="G87" s="1970"/>
      <c r="H87" s="1970"/>
      <c r="I87" s="1970"/>
      <c r="J87" s="1976"/>
      <c r="K87" s="1978"/>
      <c r="M87" s="243"/>
      <c r="AX87" s="7"/>
      <c r="AY87" s="7"/>
      <c r="AZ87" s="7"/>
      <c r="BA87" s="7"/>
      <c r="BB87" s="7"/>
      <c r="BC87" s="7"/>
      <c r="BD87" s="7"/>
      <c r="BF87" s="259"/>
      <c r="BN87" s="259"/>
      <c r="BO87" s="259"/>
      <c r="BR87" s="7"/>
      <c r="CB87" s="7"/>
      <c r="CE87" s="259"/>
      <c r="CF87" s="259"/>
      <c r="CG87" s="7"/>
      <c r="CH87" s="7"/>
      <c r="CI87" s="7"/>
    </row>
    <row r="88" spans="1:89" ht="15.75">
      <c r="A88" s="1979" t="s">
        <v>219</v>
      </c>
      <c r="B88" s="466" t="s">
        <v>220</v>
      </c>
      <c r="C88" s="294">
        <v>0</v>
      </c>
      <c r="D88" s="467"/>
      <c r="E88" s="467"/>
      <c r="F88" s="467"/>
      <c r="G88" s="467"/>
      <c r="H88" s="467"/>
      <c r="I88" s="467"/>
      <c r="J88" s="468"/>
      <c r="K88" s="469"/>
      <c r="L88" s="470"/>
      <c r="AX88" s="7"/>
      <c r="AY88" s="7"/>
      <c r="AZ88" s="7"/>
      <c r="BA88" s="7"/>
      <c r="BB88" s="315"/>
      <c r="BC88" s="7"/>
      <c r="BD88" s="7"/>
      <c r="BE88" s="7"/>
      <c r="BK88" s="315"/>
      <c r="BR88" s="7"/>
      <c r="BS88" s="315"/>
      <c r="BV88" s="7"/>
      <c r="BW88" s="7"/>
      <c r="CB88" s="315"/>
      <c r="CF88" s="7"/>
      <c r="CG88" s="7"/>
      <c r="CH88" s="7"/>
      <c r="CI88" s="7"/>
    </row>
    <row r="89" spans="1:89" ht="15.75">
      <c r="A89" s="1980"/>
      <c r="B89" s="471" t="s">
        <v>221</v>
      </c>
      <c r="C89" s="362">
        <v>0</v>
      </c>
      <c r="D89" s="472"/>
      <c r="E89" s="472"/>
      <c r="F89" s="472"/>
      <c r="G89" s="472"/>
      <c r="H89" s="472"/>
      <c r="I89" s="472"/>
      <c r="J89" s="473"/>
      <c r="K89" s="474"/>
      <c r="L89" s="470" t="s">
        <v>77</v>
      </c>
      <c r="AX89" s="7"/>
      <c r="AY89" s="7"/>
      <c r="AZ89" s="7"/>
      <c r="BA89" s="7"/>
      <c r="BB89" s="475" t="s">
        <v>77</v>
      </c>
      <c r="BC89" s="7"/>
      <c r="BD89" s="7"/>
      <c r="BF89" s="259"/>
      <c r="BK89" s="316">
        <v>0</v>
      </c>
      <c r="BN89" s="259"/>
      <c r="BO89" s="259"/>
      <c r="BR89" s="7"/>
      <c r="BS89" s="334"/>
      <c r="BT89" s="81"/>
      <c r="BU89" s="81"/>
      <c r="BV89" s="81"/>
      <c r="BW89" s="81"/>
      <c r="BX89" s="81"/>
      <c r="BY89" s="81"/>
      <c r="BZ89" s="81"/>
      <c r="CA89" s="81"/>
      <c r="CB89" s="334"/>
      <c r="CC89" s="81"/>
      <c r="CE89" s="259"/>
      <c r="CF89" s="259"/>
      <c r="CG89" s="7"/>
      <c r="CH89" s="7"/>
      <c r="CI89" s="7"/>
    </row>
    <row r="90" spans="1:89" ht="15.75">
      <c r="A90" s="1980"/>
      <c r="B90" s="476" t="s">
        <v>222</v>
      </c>
      <c r="C90" s="477">
        <v>0</v>
      </c>
      <c r="D90" s="478"/>
      <c r="E90" s="478"/>
      <c r="F90" s="478"/>
      <c r="G90" s="478"/>
      <c r="H90" s="478"/>
      <c r="I90" s="478"/>
      <c r="J90" s="479"/>
      <c r="K90" s="480"/>
      <c r="L90" s="470" t="s">
        <v>77</v>
      </c>
      <c r="AX90" s="7"/>
      <c r="AY90" s="7"/>
      <c r="AZ90" s="7"/>
      <c r="BA90" s="7"/>
      <c r="BB90" s="475" t="s">
        <v>77</v>
      </c>
      <c r="BC90" s="7"/>
      <c r="BD90" s="7"/>
      <c r="BF90" s="259"/>
      <c r="BK90" s="316">
        <v>0</v>
      </c>
      <c r="BN90" s="259"/>
      <c r="BO90" s="259"/>
      <c r="BR90" s="7"/>
      <c r="BS90" s="334"/>
      <c r="BT90" s="81"/>
      <c r="BU90" s="81"/>
      <c r="BV90" s="81"/>
      <c r="BW90" s="81"/>
      <c r="BX90" s="81"/>
      <c r="BY90" s="81"/>
      <c r="BZ90" s="81"/>
      <c r="CA90" s="81"/>
      <c r="CB90" s="334"/>
      <c r="CC90" s="81"/>
      <c r="CE90" s="259"/>
      <c r="CF90" s="259"/>
      <c r="CG90" s="7"/>
      <c r="CH90" s="7"/>
      <c r="CI90" s="7"/>
    </row>
    <row r="91" spans="1:89">
      <c r="A91" s="1981"/>
      <c r="B91" s="481" t="s">
        <v>23</v>
      </c>
      <c r="C91" s="279">
        <v>0</v>
      </c>
      <c r="D91" s="319">
        <v>0</v>
      </c>
      <c r="E91" s="482">
        <v>0</v>
      </c>
      <c r="F91" s="482">
        <v>0</v>
      </c>
      <c r="G91" s="482">
        <v>0</v>
      </c>
      <c r="H91" s="482">
        <v>0</v>
      </c>
      <c r="I91" s="482">
        <v>0</v>
      </c>
      <c r="J91" s="324">
        <v>0</v>
      </c>
      <c r="K91" s="483">
        <v>0</v>
      </c>
      <c r="L91" s="92"/>
      <c r="AX91" s="7"/>
      <c r="AY91" s="7"/>
      <c r="AZ91" s="7"/>
      <c r="BA91" s="7"/>
      <c r="BB91" s="7"/>
      <c r="BC91" s="7"/>
      <c r="BD91" s="7"/>
      <c r="BE91" s="7"/>
      <c r="BR91" s="7"/>
      <c r="BS91" s="81"/>
      <c r="BT91" s="81"/>
      <c r="BU91" s="81"/>
      <c r="BV91" s="81"/>
      <c r="BW91" s="81"/>
      <c r="BX91" s="81"/>
      <c r="BY91" s="81"/>
      <c r="BZ91" s="81"/>
      <c r="CA91" s="81"/>
      <c r="CB91" s="81"/>
      <c r="CC91" s="81"/>
      <c r="CF91" s="7"/>
      <c r="CG91" s="7"/>
      <c r="CH91" s="7"/>
      <c r="CI91" s="7"/>
    </row>
    <row r="92" spans="1:89" ht="15.75">
      <c r="A92" s="484" t="s">
        <v>223</v>
      </c>
      <c r="B92" s="484"/>
      <c r="C92" s="484"/>
      <c r="D92" s="484"/>
      <c r="E92" s="484"/>
      <c r="F92" s="484"/>
      <c r="G92" s="484"/>
      <c r="H92" s="485"/>
      <c r="I92" s="485"/>
      <c r="AX92" s="7"/>
      <c r="AY92" s="7"/>
      <c r="AZ92" s="7"/>
      <c r="BA92" s="7"/>
      <c r="BB92" s="486"/>
      <c r="BC92" s="486"/>
      <c r="BD92" s="486"/>
      <c r="BE92" s="486"/>
      <c r="BF92" s="486"/>
      <c r="BG92" s="486"/>
      <c r="BH92" s="486"/>
      <c r="BI92" s="486"/>
      <c r="BJ92" s="7"/>
      <c r="BL92" s="315"/>
      <c r="BO92" s="259"/>
      <c r="BP92" s="259"/>
      <c r="BR92" s="7"/>
      <c r="BS92" s="486"/>
      <c r="BT92" s="486"/>
      <c r="BU92" s="486"/>
      <c r="BV92" s="486"/>
      <c r="BW92" s="486"/>
      <c r="BX92" s="486"/>
      <c r="BY92" s="486"/>
      <c r="BZ92" s="486"/>
      <c r="CA92" s="7"/>
      <c r="CB92" s="7"/>
      <c r="CC92" s="315"/>
      <c r="CF92" s="259"/>
      <c r="CG92" s="259"/>
      <c r="CH92" s="7"/>
      <c r="CI92" s="7"/>
      <c r="CJ92" s="7"/>
      <c r="CK92" s="7"/>
    </row>
    <row r="93" spans="1:89" ht="15.75">
      <c r="A93" s="1914" t="s">
        <v>224</v>
      </c>
      <c r="B93" s="1962"/>
      <c r="C93" s="1965" t="s">
        <v>23</v>
      </c>
      <c r="D93" s="487"/>
      <c r="E93" s="445"/>
      <c r="F93" s="445"/>
      <c r="G93" s="446"/>
      <c r="H93" s="446"/>
      <c r="AX93" s="7"/>
      <c r="AY93" s="7"/>
      <c r="AZ93" s="7"/>
      <c r="BA93" s="7"/>
      <c r="BB93" s="488"/>
      <c r="BC93" s="488"/>
      <c r="BD93" s="488"/>
      <c r="BE93" s="488"/>
      <c r="BF93" s="488"/>
      <c r="BG93" s="488"/>
      <c r="BH93" s="488"/>
      <c r="BI93" s="488"/>
      <c r="BJ93" s="7"/>
      <c r="BL93" s="315"/>
      <c r="BO93" s="259"/>
      <c r="BP93" s="259"/>
      <c r="BR93" s="7"/>
      <c r="BS93" s="488"/>
      <c r="BT93" s="488"/>
      <c r="BU93" s="488"/>
      <c r="BV93" s="488"/>
      <c r="BW93" s="488"/>
      <c r="BX93" s="488"/>
      <c r="BY93" s="488"/>
      <c r="BZ93" s="488"/>
      <c r="CA93" s="7"/>
      <c r="CB93" s="7"/>
      <c r="CC93" s="315"/>
      <c r="CF93" s="259"/>
      <c r="CG93" s="259"/>
      <c r="CH93" s="7"/>
      <c r="CI93" s="7"/>
      <c r="CJ93" s="7"/>
      <c r="CK93" s="7"/>
    </row>
    <row r="94" spans="1:89">
      <c r="A94" s="1963"/>
      <c r="B94" s="1964"/>
      <c r="C94" s="1966"/>
      <c r="D94" s="445"/>
      <c r="E94" s="445"/>
      <c r="F94" s="445"/>
      <c r="G94" s="445"/>
      <c r="H94" s="445"/>
      <c r="AX94" s="7"/>
      <c r="AY94" s="7"/>
      <c r="AZ94" s="7"/>
      <c r="BA94" s="7"/>
      <c r="BB94" s="7"/>
      <c r="BC94" s="7"/>
      <c r="BD94" s="7"/>
      <c r="BF94" s="259"/>
      <c r="BO94" s="259"/>
      <c r="BP94" s="259"/>
      <c r="BR94" s="7"/>
      <c r="CB94" s="7"/>
      <c r="CF94" s="259"/>
      <c r="CG94" s="259"/>
      <c r="CH94" s="7"/>
      <c r="CI94" s="7"/>
      <c r="CJ94" s="7"/>
      <c r="CK94" s="7"/>
    </row>
    <row r="95" spans="1:89" ht="15.75">
      <c r="A95" s="1971" t="s">
        <v>225</v>
      </c>
      <c r="B95" s="1972"/>
      <c r="C95" s="489"/>
      <c r="D95" s="470"/>
      <c r="E95" s="455"/>
      <c r="F95" s="455"/>
      <c r="G95" s="455"/>
      <c r="H95" s="455"/>
      <c r="AX95" s="7"/>
      <c r="AY95" s="7"/>
      <c r="AZ95" s="7"/>
      <c r="BA95" s="7"/>
      <c r="BB95" s="315"/>
      <c r="BC95" s="7"/>
      <c r="BD95" s="7"/>
      <c r="BF95" s="259"/>
      <c r="BL95" s="315"/>
      <c r="BO95" s="259"/>
      <c r="BP95" s="259"/>
      <c r="BR95" s="7"/>
      <c r="BS95" s="315"/>
      <c r="CB95" s="7"/>
      <c r="CC95" s="315"/>
      <c r="CF95" s="259"/>
      <c r="CG95" s="259"/>
      <c r="CH95" s="7"/>
      <c r="CI95" s="7"/>
      <c r="CJ95" s="7"/>
      <c r="CK95" s="7"/>
    </row>
    <row r="96" spans="1:89" ht="15.75">
      <c r="A96" s="1973" t="s">
        <v>226</v>
      </c>
      <c r="B96" s="1974"/>
      <c r="C96" s="490"/>
      <c r="D96" s="470"/>
      <c r="E96" s="455"/>
      <c r="F96" s="455"/>
      <c r="G96" s="455"/>
      <c r="H96" s="455"/>
      <c r="AX96" s="7"/>
      <c r="AY96" s="7"/>
      <c r="AZ96" s="7"/>
      <c r="BA96" s="7"/>
      <c r="BB96" s="315"/>
      <c r="BC96" s="7"/>
      <c r="BD96" s="7"/>
      <c r="BF96" s="259"/>
      <c r="BL96" s="315"/>
      <c r="BO96" s="259"/>
      <c r="BP96" s="259"/>
      <c r="BR96" s="7"/>
      <c r="BS96" s="315"/>
      <c r="CB96" s="7"/>
      <c r="CC96" s="315"/>
      <c r="CF96" s="259"/>
      <c r="CG96" s="259"/>
      <c r="CH96" s="7"/>
      <c r="CI96" s="7"/>
      <c r="CJ96" s="7"/>
      <c r="CK96" s="7"/>
    </row>
    <row r="97" spans="1:96">
      <c r="A97" s="485" t="s">
        <v>227</v>
      </c>
      <c r="B97" s="485"/>
      <c r="C97" s="485"/>
      <c r="D97" s="485"/>
      <c r="E97" s="485"/>
      <c r="F97" s="262"/>
      <c r="G97" s="262"/>
      <c r="H97" s="262"/>
      <c r="I97" s="464"/>
      <c r="J97" s="262"/>
      <c r="AX97" s="7"/>
      <c r="AY97" s="7"/>
      <c r="AZ97" s="7"/>
      <c r="BA97" s="7"/>
      <c r="BB97" s="7"/>
      <c r="BC97" s="7"/>
      <c r="BD97" s="7"/>
      <c r="BF97" s="259"/>
      <c r="BO97" s="259"/>
      <c r="BP97" s="259"/>
      <c r="BR97" s="7"/>
      <c r="CB97" s="7"/>
      <c r="CF97" s="259"/>
      <c r="CG97" s="259"/>
      <c r="CH97" s="7"/>
      <c r="CI97" s="7"/>
      <c r="CJ97" s="7"/>
      <c r="CK97" s="7"/>
    </row>
    <row r="98" spans="1:96">
      <c r="A98" s="1914" t="s">
        <v>228</v>
      </c>
      <c r="B98" s="1962"/>
      <c r="C98" s="1965" t="s">
        <v>23</v>
      </c>
      <c r="D98" s="487"/>
      <c r="E98" s="445"/>
      <c r="F98" s="445"/>
      <c r="G98" s="446"/>
      <c r="H98" s="446"/>
      <c r="AX98" s="7"/>
      <c r="AY98" s="7"/>
      <c r="AZ98" s="7"/>
      <c r="BA98" s="7"/>
      <c r="BB98" s="7"/>
      <c r="BC98" s="7"/>
      <c r="BD98" s="7"/>
      <c r="BF98" s="259"/>
      <c r="BO98" s="259"/>
      <c r="BP98" s="259"/>
      <c r="BR98" s="7"/>
      <c r="CB98" s="7"/>
      <c r="CF98" s="259"/>
      <c r="CG98" s="259"/>
      <c r="CH98" s="7"/>
      <c r="CI98" s="7"/>
      <c r="CJ98" s="7"/>
      <c r="CK98" s="7"/>
    </row>
    <row r="99" spans="1:96">
      <c r="A99" s="1963"/>
      <c r="B99" s="1964"/>
      <c r="C99" s="1966"/>
      <c r="D99" s="445"/>
      <c r="E99" s="445"/>
      <c r="F99" s="445"/>
      <c r="G99" s="445"/>
      <c r="H99" s="445"/>
      <c r="AX99" s="7"/>
      <c r="AY99" s="7"/>
      <c r="AZ99" s="7"/>
      <c r="BA99" s="7"/>
      <c r="BB99" s="7"/>
      <c r="BC99" s="7"/>
      <c r="BD99" s="7"/>
      <c r="BF99" s="259"/>
      <c r="BO99" s="259"/>
      <c r="BP99" s="259"/>
      <c r="BR99" s="7"/>
      <c r="CB99" s="7"/>
      <c r="CF99" s="259"/>
      <c r="CG99" s="259"/>
      <c r="CH99" s="7"/>
      <c r="CI99" s="7"/>
      <c r="CJ99" s="7"/>
      <c r="CK99" s="7"/>
    </row>
    <row r="100" spans="1:96">
      <c r="A100" s="1971" t="s">
        <v>229</v>
      </c>
      <c r="B100" s="1972"/>
      <c r="C100" s="489"/>
      <c r="D100" s="491"/>
      <c r="E100" s="455"/>
      <c r="AX100" s="7"/>
      <c r="AY100" s="7"/>
      <c r="AZ100" s="7"/>
      <c r="BA100" s="7"/>
      <c r="BB100" s="7"/>
      <c r="BC100" s="7"/>
      <c r="BD100" s="7"/>
      <c r="BF100" s="259"/>
      <c r="BO100" s="259"/>
      <c r="BP100" s="259"/>
      <c r="BR100" s="7"/>
      <c r="CB100" s="7"/>
      <c r="CF100" s="259"/>
      <c r="CG100" s="259"/>
      <c r="CH100" s="7"/>
      <c r="CI100" s="7"/>
      <c r="CJ100" s="7"/>
      <c r="CK100" s="7"/>
    </row>
    <row r="101" spans="1:96">
      <c r="A101" s="1982" t="s">
        <v>230</v>
      </c>
      <c r="B101" s="1983"/>
      <c r="C101" s="492"/>
      <c r="D101" s="491"/>
      <c r="E101" s="455"/>
      <c r="F101" s="455"/>
      <c r="G101" s="455"/>
      <c r="AX101" s="7"/>
      <c r="AY101" s="7"/>
      <c r="AZ101" s="7"/>
      <c r="BA101" s="7"/>
      <c r="BB101" s="7"/>
      <c r="BC101" s="7"/>
      <c r="BD101" s="7"/>
      <c r="BF101" s="259"/>
      <c r="BO101" s="259"/>
      <c r="BP101" s="259"/>
      <c r="BR101" s="7"/>
      <c r="CB101" s="7"/>
      <c r="CF101" s="259"/>
      <c r="CG101" s="259"/>
      <c r="CH101" s="7"/>
      <c r="CI101" s="7"/>
      <c r="CJ101" s="7"/>
      <c r="CK101" s="7"/>
    </row>
    <row r="102" spans="1:96">
      <c r="A102" s="1993" t="s">
        <v>231</v>
      </c>
      <c r="B102" s="1994"/>
      <c r="C102" s="492"/>
      <c r="D102" s="1"/>
      <c r="AX102" s="7"/>
      <c r="AY102" s="7"/>
      <c r="AZ102" s="7"/>
      <c r="BA102" s="7"/>
      <c r="BB102" s="7"/>
      <c r="BC102" s="7"/>
      <c r="BD102" s="7"/>
      <c r="BF102" s="259"/>
      <c r="BO102" s="259"/>
      <c r="BP102" s="259"/>
      <c r="BR102" s="7"/>
      <c r="CB102" s="7"/>
      <c r="CF102" s="259"/>
      <c r="CG102" s="259"/>
      <c r="CH102" s="7"/>
      <c r="CI102" s="7"/>
      <c r="CJ102" s="7"/>
      <c r="CK102" s="7"/>
    </row>
    <row r="103" spans="1:96">
      <c r="A103" s="1993" t="s">
        <v>232</v>
      </c>
      <c r="B103" s="1994"/>
      <c r="C103" s="492"/>
      <c r="D103" s="1"/>
      <c r="AX103" s="7"/>
      <c r="AY103" s="7"/>
      <c r="AZ103" s="7"/>
      <c r="BA103" s="7"/>
      <c r="BB103" s="7"/>
      <c r="BC103" s="7"/>
      <c r="BD103" s="7"/>
      <c r="BF103" s="259"/>
      <c r="BO103" s="259"/>
      <c r="BP103" s="259"/>
      <c r="BR103" s="7"/>
      <c r="CB103" s="7"/>
      <c r="CF103" s="259"/>
      <c r="CG103" s="259"/>
      <c r="CH103" s="7"/>
      <c r="CI103" s="7"/>
      <c r="CJ103" s="7"/>
      <c r="CK103" s="7"/>
    </row>
    <row r="104" spans="1:96">
      <c r="A104" s="1993" t="s">
        <v>233</v>
      </c>
      <c r="B104" s="1994"/>
      <c r="C104" s="493"/>
      <c r="D104" s="1"/>
      <c r="AX104" s="7"/>
      <c r="AY104" s="7"/>
      <c r="AZ104" s="7"/>
      <c r="BA104" s="7"/>
      <c r="BB104" s="7"/>
      <c r="BC104" s="7"/>
      <c r="BD104" s="7"/>
      <c r="BF104" s="259"/>
      <c r="BO104" s="259"/>
      <c r="BP104" s="259"/>
      <c r="BR104" s="7"/>
      <c r="CB104" s="7"/>
      <c r="CF104" s="259"/>
      <c r="CG104" s="259"/>
      <c r="CH104" s="7"/>
      <c r="CI104" s="7"/>
      <c r="CJ104" s="7"/>
      <c r="CK104" s="7"/>
    </row>
    <row r="105" spans="1:96">
      <c r="A105" s="1993" t="s">
        <v>234</v>
      </c>
      <c r="B105" s="1994"/>
      <c r="C105" s="493"/>
      <c r="D105" s="1"/>
      <c r="AX105" s="7"/>
      <c r="AY105" s="7"/>
      <c r="AZ105" s="7"/>
      <c r="BA105" s="7"/>
      <c r="BB105" s="7"/>
      <c r="BC105" s="7"/>
      <c r="BD105" s="7"/>
      <c r="BF105" s="259"/>
      <c r="BO105" s="259"/>
      <c r="BP105" s="259"/>
      <c r="BR105" s="7"/>
      <c r="CB105" s="7"/>
      <c r="CF105" s="259"/>
      <c r="CG105" s="259"/>
      <c r="CH105" s="7"/>
      <c r="CI105" s="7"/>
      <c r="CJ105" s="7"/>
      <c r="CK105" s="7"/>
    </row>
    <row r="106" spans="1:96">
      <c r="A106" s="1993" t="s">
        <v>235</v>
      </c>
      <c r="B106" s="1994"/>
      <c r="C106" s="493"/>
      <c r="D106" s="1"/>
      <c r="AX106" s="7"/>
      <c r="AY106" s="7"/>
      <c r="AZ106" s="7"/>
      <c r="BA106" s="7"/>
      <c r="BB106" s="7"/>
      <c r="BC106" s="7"/>
      <c r="BD106" s="7"/>
      <c r="BF106" s="259"/>
      <c r="BO106" s="259"/>
      <c r="BP106" s="259"/>
      <c r="BR106" s="7"/>
      <c r="CB106" s="7"/>
      <c r="CF106" s="259"/>
      <c r="CG106" s="259"/>
      <c r="CH106" s="7"/>
      <c r="CI106" s="7"/>
      <c r="CJ106" s="7"/>
      <c r="CK106" s="7"/>
    </row>
    <row r="107" spans="1:96">
      <c r="A107" s="1993" t="s">
        <v>236</v>
      </c>
      <c r="B107" s="1994"/>
      <c r="C107" s="493"/>
      <c r="D107" s="1"/>
      <c r="AX107" s="7"/>
      <c r="AY107" s="7"/>
      <c r="AZ107" s="7"/>
      <c r="BA107" s="7"/>
      <c r="BB107" s="7"/>
      <c r="BC107" s="7"/>
      <c r="BD107" s="7"/>
      <c r="BF107" s="259"/>
      <c r="BO107" s="259"/>
      <c r="BP107" s="259"/>
      <c r="BR107" s="7"/>
      <c r="CB107" s="7"/>
      <c r="CF107" s="259"/>
      <c r="CG107" s="259"/>
      <c r="CH107" s="7"/>
      <c r="CI107" s="7"/>
      <c r="CJ107" s="7"/>
      <c r="CK107" s="7"/>
    </row>
    <row r="108" spans="1:96">
      <c r="A108" s="1973" t="s">
        <v>237</v>
      </c>
      <c r="B108" s="1974"/>
      <c r="C108" s="490"/>
      <c r="D108" s="1"/>
      <c r="AX108" s="7"/>
      <c r="AY108" s="7"/>
      <c r="AZ108" s="7"/>
      <c r="BA108" s="7"/>
      <c r="BB108" s="7"/>
      <c r="BC108" s="7"/>
      <c r="BD108" s="7"/>
      <c r="BF108" s="259"/>
      <c r="BO108" s="259"/>
      <c r="BP108" s="259"/>
      <c r="BR108" s="7"/>
      <c r="CB108" s="7"/>
      <c r="CF108" s="259"/>
      <c r="CG108" s="259"/>
      <c r="CH108" s="7"/>
      <c r="CI108" s="7"/>
      <c r="CJ108" s="7"/>
      <c r="CK108" s="7"/>
    </row>
    <row r="109" spans="1:96">
      <c r="A109" s="2485" t="s">
        <v>23</v>
      </c>
      <c r="B109" s="2486"/>
      <c r="C109" s="318">
        <v>0</v>
      </c>
      <c r="D109" s="1"/>
      <c r="AX109" s="7"/>
      <c r="AY109" s="7"/>
      <c r="AZ109" s="7"/>
      <c r="BA109" s="7"/>
      <c r="BB109" s="7"/>
      <c r="BC109" s="7"/>
      <c r="BD109" s="7"/>
      <c r="BF109" s="259"/>
      <c r="BO109" s="259"/>
      <c r="BP109" s="259"/>
      <c r="BR109" s="7"/>
      <c r="CB109" s="7"/>
      <c r="CF109" s="259"/>
      <c r="CG109" s="259"/>
      <c r="CH109" s="7"/>
      <c r="CI109" s="7"/>
      <c r="CJ109" s="7"/>
      <c r="CK109" s="7"/>
    </row>
    <row r="110" spans="1:96">
      <c r="A110" s="465" t="s">
        <v>238</v>
      </c>
      <c r="B110" s="465"/>
      <c r="C110" s="465"/>
      <c r="D110" s="465"/>
      <c r="E110" s="465"/>
      <c r="F110" s="465"/>
      <c r="AX110" s="7"/>
      <c r="AY110" s="7"/>
      <c r="AZ110" s="7"/>
      <c r="BA110" s="7"/>
      <c r="BB110" s="7"/>
      <c r="BC110" s="7"/>
      <c r="BD110" s="7"/>
      <c r="BF110" s="259"/>
      <c r="BO110" s="259"/>
      <c r="BP110" s="259"/>
      <c r="BR110" s="7"/>
      <c r="CB110" s="7"/>
      <c r="CF110" s="259"/>
      <c r="CG110" s="259"/>
      <c r="CH110" s="7"/>
      <c r="CI110" s="7"/>
      <c r="CJ110" s="7"/>
      <c r="CK110" s="7"/>
      <c r="CL110" s="7"/>
      <c r="CM110" s="7"/>
      <c r="CN110" s="7"/>
      <c r="CO110" s="7"/>
      <c r="CP110" s="7"/>
      <c r="CQ110" s="7"/>
      <c r="CR110" s="7"/>
    </row>
    <row r="111" spans="1:96">
      <c r="A111" s="1914" t="s">
        <v>239</v>
      </c>
      <c r="B111" s="1962"/>
      <c r="C111" s="1965" t="s">
        <v>23</v>
      </c>
      <c r="D111" s="1984" t="s">
        <v>240</v>
      </c>
      <c r="E111" s="1985"/>
      <c r="F111" s="1985"/>
      <c r="G111" s="1985"/>
      <c r="H111" s="1985"/>
      <c r="I111" s="1986"/>
      <c r="J111" s="1898" t="s">
        <v>241</v>
      </c>
      <c r="AX111" s="7"/>
      <c r="AY111" s="7"/>
      <c r="AZ111" s="7"/>
      <c r="BA111" s="7"/>
      <c r="BB111" s="7"/>
      <c r="BC111" s="7"/>
      <c r="BD111" s="7"/>
      <c r="BF111" s="259"/>
      <c r="BO111" s="259"/>
      <c r="BP111" s="259"/>
      <c r="BR111" s="7"/>
      <c r="CB111" s="7"/>
      <c r="CF111" s="259"/>
      <c r="CG111" s="259"/>
      <c r="CH111" s="7"/>
      <c r="CI111" s="7"/>
      <c r="CJ111" s="7"/>
      <c r="CK111" s="7"/>
      <c r="CL111" s="7"/>
      <c r="CM111" s="7"/>
      <c r="CN111" s="7"/>
      <c r="CO111" s="7"/>
      <c r="CP111" s="7"/>
      <c r="CQ111" s="7"/>
      <c r="CR111" s="7"/>
    </row>
    <row r="112" spans="1:96">
      <c r="A112" s="1963"/>
      <c r="B112" s="1964"/>
      <c r="C112" s="1966"/>
      <c r="D112" s="1901" t="s">
        <v>242</v>
      </c>
      <c r="E112" s="1902"/>
      <c r="F112" s="1903" t="s">
        <v>243</v>
      </c>
      <c r="G112" s="1902"/>
      <c r="H112" s="1903" t="s">
        <v>244</v>
      </c>
      <c r="I112" s="1904"/>
      <c r="J112" s="1899"/>
      <c r="AX112" s="7"/>
      <c r="AY112" s="7"/>
      <c r="AZ112" s="7"/>
      <c r="BA112" s="7"/>
      <c r="BB112" s="7"/>
      <c r="BC112" s="7"/>
      <c r="BD112" s="7"/>
      <c r="BF112" s="259"/>
      <c r="BO112" s="259"/>
      <c r="BP112" s="259"/>
      <c r="BR112" s="7"/>
      <c r="CB112" s="7"/>
      <c r="CF112" s="259"/>
      <c r="CG112" s="259"/>
      <c r="CH112" s="7"/>
      <c r="CI112" s="7"/>
      <c r="CJ112" s="7"/>
      <c r="CK112" s="7"/>
      <c r="CL112" s="7"/>
      <c r="CM112" s="7"/>
      <c r="CN112" s="7"/>
      <c r="CO112" s="7"/>
      <c r="CP112" s="7"/>
      <c r="CQ112" s="7"/>
      <c r="CR112" s="7"/>
    </row>
    <row r="113" spans="1:166">
      <c r="A113" s="1991" t="s">
        <v>245</v>
      </c>
      <c r="B113" s="1992"/>
      <c r="C113" s="294">
        <v>0</v>
      </c>
      <c r="D113" s="1668" t="s">
        <v>174</v>
      </c>
      <c r="E113" s="1668" t="s">
        <v>175</v>
      </c>
      <c r="F113" s="1668" t="s">
        <v>174</v>
      </c>
      <c r="G113" s="1668" t="s">
        <v>175</v>
      </c>
      <c r="H113" s="1669" t="s">
        <v>174</v>
      </c>
      <c r="I113" s="1670" t="s">
        <v>175</v>
      </c>
      <c r="J113" s="1900"/>
      <c r="AX113" s="7"/>
      <c r="AY113" s="7"/>
      <c r="AZ113" s="7"/>
      <c r="BA113" s="7"/>
      <c r="BB113" s="7"/>
      <c r="BC113" s="7"/>
      <c r="BD113" s="7"/>
      <c r="BF113" s="259"/>
      <c r="BO113" s="259"/>
      <c r="BP113" s="259"/>
      <c r="BR113" s="7"/>
      <c r="BS113" s="81"/>
      <c r="BT113" s="81"/>
      <c r="BU113" s="81"/>
      <c r="BV113" s="81"/>
      <c r="BW113" s="81"/>
      <c r="BX113" s="81"/>
      <c r="BY113" s="81"/>
      <c r="BZ113" s="81"/>
      <c r="CA113" s="81"/>
      <c r="CB113" s="81"/>
      <c r="CC113" s="81"/>
      <c r="CD113" s="81"/>
      <c r="CE113" s="81"/>
      <c r="CF113" s="81"/>
      <c r="CG113" s="81"/>
      <c r="CH113" s="81"/>
      <c r="CI113" s="81"/>
      <c r="CJ113" s="7"/>
      <c r="CK113" s="7"/>
      <c r="CL113" s="7"/>
      <c r="CM113" s="7"/>
      <c r="CN113" s="7"/>
      <c r="CO113" s="7"/>
      <c r="CP113" s="7"/>
      <c r="CQ113" s="7"/>
      <c r="CR113" s="7"/>
    </row>
    <row r="114" spans="1:166" ht="15.75">
      <c r="A114" s="1987" t="s">
        <v>246</v>
      </c>
      <c r="B114" s="1988"/>
      <c r="C114" s="362">
        <v>0</v>
      </c>
      <c r="D114" s="1656"/>
      <c r="E114" s="1657"/>
      <c r="F114" s="1657"/>
      <c r="G114" s="1658"/>
      <c r="H114" s="1658"/>
      <c r="I114" s="1659"/>
      <c r="J114" s="1659"/>
      <c r="K114" s="259"/>
      <c r="L114" s="259"/>
      <c r="M114" s="259"/>
      <c r="N114" s="259"/>
      <c r="O114" s="259"/>
      <c r="P114" s="259"/>
      <c r="Q114" s="259"/>
      <c r="R114" s="259"/>
      <c r="S114" s="259"/>
      <c r="T114" s="259"/>
      <c r="U114" s="259"/>
      <c r="V114" s="259"/>
      <c r="W114" s="259"/>
      <c r="X114" s="259"/>
      <c r="Y114" s="259"/>
      <c r="Z114" s="259"/>
      <c r="AA114" s="259"/>
      <c r="AB114" s="263"/>
      <c r="AC114" s="263"/>
      <c r="AD114" s="263"/>
      <c r="AE114" s="263"/>
      <c r="AF114" s="263"/>
      <c r="AG114" s="263"/>
      <c r="AH114" s="263"/>
      <c r="AI114" s="263"/>
      <c r="AJ114" s="263"/>
      <c r="AK114" s="263"/>
      <c r="AL114" s="263"/>
      <c r="AM114" s="263"/>
      <c r="AN114" s="263"/>
      <c r="AO114" s="263"/>
      <c r="AP114" s="263"/>
      <c r="AQ114" s="263"/>
      <c r="AR114" s="263"/>
      <c r="AS114" s="263"/>
      <c r="AT114" s="263"/>
      <c r="AU114" s="259"/>
      <c r="AV114" s="259"/>
      <c r="AW114" s="259"/>
      <c r="AX114" s="7"/>
      <c r="AY114" s="7"/>
      <c r="AZ114" s="7"/>
      <c r="BA114" s="7"/>
      <c r="BB114" s="315"/>
      <c r="BC114" s="315"/>
      <c r="BD114" s="315"/>
      <c r="BE114" s="259"/>
      <c r="BF114" s="259"/>
      <c r="BG114" s="7"/>
      <c r="BH114" s="7"/>
      <c r="BI114" s="7"/>
      <c r="BJ114" s="7"/>
      <c r="BK114" s="7"/>
      <c r="BL114" s="315"/>
      <c r="BM114" s="315"/>
      <c r="BN114" s="315"/>
      <c r="BO114" s="259"/>
      <c r="BP114" s="259"/>
      <c r="BQ114" s="7"/>
      <c r="BR114" s="7"/>
      <c r="BS114" s="334"/>
      <c r="BT114" s="334"/>
      <c r="BU114" s="334"/>
      <c r="BV114" s="81"/>
      <c r="BW114" s="81"/>
      <c r="BX114" s="81"/>
      <c r="BY114" s="81"/>
      <c r="BZ114" s="81"/>
      <c r="CA114" s="81"/>
      <c r="CB114" s="81"/>
      <c r="CC114" s="334"/>
      <c r="CD114" s="334"/>
      <c r="CE114" s="334"/>
      <c r="CF114" s="81"/>
      <c r="CG114" s="81"/>
      <c r="CH114" s="81"/>
      <c r="CI114" s="81"/>
      <c r="CJ114" s="7"/>
      <c r="CK114" s="7"/>
      <c r="CL114" s="7"/>
      <c r="CM114" s="7"/>
      <c r="CN114" s="7"/>
      <c r="CO114" s="7"/>
      <c r="CP114" s="7"/>
      <c r="CQ114" s="7"/>
      <c r="CR114" s="7"/>
      <c r="CS114" s="216"/>
      <c r="CT114" s="216"/>
      <c r="CU114" s="216"/>
      <c r="CV114" s="216"/>
      <c r="CW114" s="216"/>
      <c r="CX114" s="216"/>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row>
    <row r="115" spans="1:166" ht="15.75">
      <c r="A115" s="1987" t="s">
        <v>247</v>
      </c>
      <c r="B115" s="1988"/>
      <c r="C115" s="362">
        <v>0</v>
      </c>
      <c r="D115" s="1660"/>
      <c r="E115" s="1661"/>
      <c r="F115" s="1661"/>
      <c r="G115" s="1662"/>
      <c r="H115" s="1662"/>
      <c r="I115" s="1663"/>
      <c r="J115" s="1663"/>
      <c r="AX115" s="7"/>
      <c r="AY115" s="7"/>
      <c r="AZ115" s="7"/>
      <c r="BA115" s="7"/>
      <c r="BB115" s="315"/>
      <c r="BC115" s="315"/>
      <c r="BD115" s="315"/>
      <c r="BF115" s="259"/>
      <c r="BL115" s="315"/>
      <c r="BM115" s="315"/>
      <c r="BN115" s="315"/>
      <c r="BO115" s="259"/>
      <c r="BP115" s="259"/>
      <c r="BR115" s="7"/>
      <c r="BS115" s="334"/>
      <c r="BT115" s="334"/>
      <c r="BU115" s="334"/>
      <c r="BV115" s="81"/>
      <c r="BW115" s="81"/>
      <c r="BX115" s="81"/>
      <c r="BY115" s="81"/>
      <c r="BZ115" s="81"/>
      <c r="CA115" s="81"/>
      <c r="CB115" s="81"/>
      <c r="CC115" s="334"/>
      <c r="CD115" s="334"/>
      <c r="CE115" s="334"/>
      <c r="CF115" s="81"/>
      <c r="CG115" s="81"/>
      <c r="CH115" s="81"/>
      <c r="CI115" s="81"/>
      <c r="CJ115" s="7"/>
      <c r="CK115" s="7"/>
      <c r="CL115" s="7"/>
      <c r="CM115" s="7"/>
      <c r="CN115" s="7"/>
      <c r="CO115" s="7"/>
      <c r="CP115" s="7"/>
      <c r="CQ115" s="7"/>
      <c r="CR115" s="7"/>
    </row>
    <row r="116" spans="1:166" ht="15.75">
      <c r="A116" s="1989" t="s">
        <v>248</v>
      </c>
      <c r="B116" s="1990"/>
      <c r="C116" s="477">
        <v>0</v>
      </c>
      <c r="D116" s="1660"/>
      <c r="E116" s="1661"/>
      <c r="F116" s="1661"/>
      <c r="G116" s="1662"/>
      <c r="H116" s="1662"/>
      <c r="I116" s="1663"/>
      <c r="J116" s="1663"/>
      <c r="AX116" s="7"/>
      <c r="AY116" s="7"/>
      <c r="AZ116" s="7"/>
      <c r="BA116" s="7"/>
      <c r="BB116" s="315"/>
      <c r="BC116" s="315"/>
      <c r="BD116" s="315"/>
      <c r="BF116" s="259"/>
      <c r="BL116" s="315"/>
      <c r="BM116" s="315"/>
      <c r="BN116" s="315"/>
      <c r="BO116" s="259"/>
      <c r="BP116" s="259"/>
      <c r="BR116" s="7"/>
      <c r="BS116" s="334"/>
      <c r="BT116" s="334"/>
      <c r="BU116" s="334"/>
      <c r="BV116" s="81"/>
      <c r="BW116" s="81"/>
      <c r="BX116" s="81"/>
      <c r="BY116" s="81"/>
      <c r="BZ116" s="81"/>
      <c r="CA116" s="81"/>
      <c r="CB116" s="81"/>
      <c r="CC116" s="334"/>
      <c r="CD116" s="334"/>
      <c r="CE116" s="334"/>
      <c r="CF116" s="81"/>
      <c r="CG116" s="81"/>
      <c r="CH116" s="81"/>
      <c r="CI116" s="81"/>
      <c r="CJ116" s="7"/>
      <c r="CK116" s="7"/>
      <c r="CL116" s="7"/>
      <c r="CM116" s="7"/>
      <c r="CN116" s="7"/>
      <c r="CO116" s="7"/>
      <c r="CP116" s="7"/>
      <c r="CQ116" s="7"/>
      <c r="CR116" s="7"/>
    </row>
    <row r="117" spans="1:166" ht="15.75">
      <c r="A117" s="2485" t="s">
        <v>23</v>
      </c>
      <c r="B117" s="2486"/>
      <c r="C117" s="318">
        <v>0</v>
      </c>
      <c r="D117" s="1664"/>
      <c r="E117" s="1665"/>
      <c r="F117" s="1665"/>
      <c r="G117" s="1666"/>
      <c r="H117" s="1666"/>
      <c r="I117" s="1667"/>
      <c r="J117" s="1667"/>
      <c r="AX117" s="7"/>
      <c r="AY117" s="7"/>
      <c r="AZ117" s="7"/>
      <c r="BA117" s="7"/>
      <c r="BB117" s="315"/>
      <c r="BC117" s="315"/>
      <c r="BD117" s="315"/>
      <c r="BE117" s="475" t="s">
        <v>77</v>
      </c>
      <c r="BF117" s="475" t="s">
        <v>77</v>
      </c>
      <c r="BG117" s="475" t="s">
        <v>77</v>
      </c>
      <c r="BL117" s="494">
        <v>0</v>
      </c>
      <c r="BM117" s="494">
        <v>0</v>
      </c>
      <c r="BN117" s="494">
        <v>0</v>
      </c>
      <c r="BO117" s="259"/>
      <c r="BP117" s="259"/>
      <c r="BR117" s="7"/>
      <c r="BS117" s="334"/>
      <c r="BT117" s="334"/>
      <c r="BU117" s="334"/>
      <c r="BV117" s="334"/>
      <c r="BW117" s="334"/>
      <c r="BX117" s="334"/>
      <c r="BY117" s="81"/>
      <c r="BZ117" s="81"/>
      <c r="CA117" s="81"/>
      <c r="CB117" s="81"/>
      <c r="CC117" s="334"/>
      <c r="CD117" s="334"/>
      <c r="CE117" s="334"/>
      <c r="CF117" s="81"/>
      <c r="CG117" s="81"/>
      <c r="CH117" s="81"/>
      <c r="CI117" s="81"/>
      <c r="CJ117" s="7"/>
      <c r="CK117" s="7"/>
      <c r="CL117" s="7"/>
      <c r="CM117" s="7"/>
      <c r="CN117" s="7"/>
      <c r="CO117" s="7"/>
      <c r="CP117" s="7"/>
      <c r="CQ117" s="7"/>
      <c r="CR117" s="7"/>
    </row>
    <row r="118" spans="1:166">
      <c r="A118" s="440" t="s">
        <v>249</v>
      </c>
      <c r="B118" s="440"/>
      <c r="C118" s="440"/>
      <c r="D118" s="440"/>
      <c r="E118" s="440"/>
      <c r="F118" s="440"/>
      <c r="G118" s="440"/>
      <c r="H118" s="485"/>
      <c r="AX118" s="7"/>
      <c r="AY118" s="7"/>
      <c r="AZ118" s="7"/>
      <c r="BA118" s="7"/>
      <c r="BB118" s="7"/>
      <c r="BC118" s="7"/>
      <c r="BD118" s="7"/>
      <c r="BF118" s="259"/>
      <c r="BO118" s="259"/>
      <c r="BP118" s="259"/>
      <c r="BR118" s="7"/>
      <c r="BS118" s="81"/>
      <c r="BT118" s="81"/>
      <c r="BU118" s="81"/>
      <c r="BV118" s="81"/>
      <c r="BW118" s="81"/>
      <c r="BX118" s="81"/>
      <c r="BY118" s="81"/>
      <c r="BZ118" s="81"/>
      <c r="CA118" s="81"/>
      <c r="CB118" s="81"/>
      <c r="CC118" s="81"/>
      <c r="CD118" s="81"/>
      <c r="CE118" s="81"/>
      <c r="CF118" s="81"/>
      <c r="CG118" s="81"/>
      <c r="CH118" s="81"/>
      <c r="CI118" s="81"/>
      <c r="CJ118" s="7"/>
      <c r="CK118" s="7"/>
      <c r="CL118" s="7"/>
      <c r="CM118" s="7"/>
      <c r="CN118" s="7"/>
      <c r="CO118" s="7"/>
      <c r="CP118" s="7"/>
      <c r="CQ118" s="7"/>
      <c r="CR118" s="7"/>
    </row>
    <row r="119" spans="1:166">
      <c r="A119" s="1914" t="s">
        <v>216</v>
      </c>
      <c r="B119" s="1962"/>
      <c r="C119" s="1965" t="s">
        <v>23</v>
      </c>
      <c r="D119" s="1984" t="s">
        <v>240</v>
      </c>
      <c r="E119" s="1985"/>
      <c r="F119" s="1985"/>
      <c r="G119" s="1985"/>
      <c r="H119" s="1985"/>
      <c r="I119" s="1986"/>
      <c r="AX119" s="7"/>
      <c r="AY119" s="7"/>
      <c r="AZ119" s="7"/>
      <c r="BA119" s="7"/>
      <c r="BB119" s="7"/>
      <c r="BC119" s="7"/>
      <c r="BD119" s="7"/>
      <c r="BF119" s="259"/>
      <c r="BO119" s="259"/>
      <c r="BP119" s="259"/>
      <c r="BR119" s="7"/>
      <c r="BS119" s="81"/>
      <c r="BT119" s="81"/>
      <c r="BU119" s="81"/>
      <c r="BV119" s="81"/>
      <c r="BW119" s="81"/>
      <c r="BX119" s="81"/>
      <c r="BY119" s="81"/>
      <c r="BZ119" s="81"/>
      <c r="CA119" s="81"/>
      <c r="CB119" s="81"/>
      <c r="CC119" s="81"/>
      <c r="CD119" s="81"/>
      <c r="CE119" s="81"/>
      <c r="CF119" s="81"/>
      <c r="CG119" s="81"/>
      <c r="CH119" s="81"/>
      <c r="CI119" s="81"/>
      <c r="CJ119" s="7"/>
      <c r="CK119" s="7"/>
      <c r="CL119" s="7"/>
      <c r="CM119" s="7"/>
      <c r="CN119" s="7"/>
      <c r="CO119" s="7"/>
      <c r="CP119" s="7"/>
      <c r="CQ119" s="7"/>
      <c r="CR119" s="7"/>
    </row>
    <row r="120" spans="1:166" ht="21">
      <c r="A120" s="1963"/>
      <c r="B120" s="1964"/>
      <c r="C120" s="1966"/>
      <c r="D120" s="495" t="s">
        <v>250</v>
      </c>
      <c r="E120" s="496" t="s">
        <v>251</v>
      </c>
      <c r="F120" s="496" t="s">
        <v>169</v>
      </c>
      <c r="G120" s="496" t="s">
        <v>242</v>
      </c>
      <c r="H120" s="496" t="s">
        <v>172</v>
      </c>
      <c r="I120" s="497" t="s">
        <v>195</v>
      </c>
      <c r="K120" s="464"/>
      <c r="AX120" s="7"/>
      <c r="AY120" s="7"/>
      <c r="AZ120" s="7"/>
      <c r="BA120" s="7"/>
      <c r="BB120" s="7"/>
      <c r="BC120" s="7"/>
      <c r="BD120" s="7"/>
      <c r="BF120" s="259"/>
      <c r="BO120" s="259"/>
      <c r="BP120" s="259"/>
      <c r="BR120" s="7"/>
      <c r="BS120" s="81"/>
      <c r="BT120" s="81"/>
      <c r="BU120" s="81"/>
      <c r="BV120" s="81"/>
      <c r="BW120" s="81"/>
      <c r="BX120" s="81"/>
      <c r="BY120" s="81"/>
      <c r="BZ120" s="81"/>
      <c r="CA120" s="81"/>
      <c r="CB120" s="81"/>
      <c r="CC120" s="81"/>
      <c r="CD120" s="81"/>
      <c r="CE120" s="81"/>
      <c r="CF120" s="81"/>
      <c r="CG120" s="81"/>
      <c r="CH120" s="81"/>
      <c r="CI120" s="81"/>
      <c r="CJ120" s="7"/>
      <c r="CK120" s="7"/>
      <c r="CL120" s="7"/>
      <c r="CM120" s="7"/>
      <c r="CN120" s="7"/>
      <c r="CO120" s="7"/>
      <c r="CP120" s="7"/>
      <c r="CQ120" s="7"/>
      <c r="CR120" s="7"/>
    </row>
    <row r="121" spans="1:166">
      <c r="A121" s="1991" t="s">
        <v>252</v>
      </c>
      <c r="B121" s="1992"/>
      <c r="C121" s="294">
        <v>0</v>
      </c>
      <c r="D121" s="397"/>
      <c r="E121" s="498"/>
      <c r="F121" s="498"/>
      <c r="G121" s="498"/>
      <c r="H121" s="498"/>
      <c r="I121" s="398"/>
      <c r="AX121" s="7"/>
      <c r="AY121" s="7"/>
      <c r="AZ121" s="7"/>
      <c r="BA121" s="7"/>
      <c r="BB121" s="7"/>
      <c r="BC121" s="7"/>
      <c r="BD121" s="7"/>
      <c r="BF121" s="259"/>
      <c r="BO121" s="259"/>
      <c r="BP121" s="259"/>
      <c r="BR121" s="7"/>
      <c r="BS121" s="81"/>
      <c r="BT121" s="81"/>
      <c r="BU121" s="81"/>
      <c r="BV121" s="81"/>
      <c r="BW121" s="81"/>
      <c r="BX121" s="81"/>
      <c r="BY121" s="81"/>
      <c r="BZ121" s="81"/>
      <c r="CA121" s="81"/>
      <c r="CB121" s="81"/>
      <c r="CC121" s="81"/>
      <c r="CD121" s="81"/>
      <c r="CE121" s="81"/>
      <c r="CF121" s="81"/>
      <c r="CG121" s="81"/>
      <c r="CH121" s="81"/>
      <c r="CI121" s="81"/>
      <c r="CJ121" s="7"/>
      <c r="CK121" s="7"/>
    </row>
    <row r="122" spans="1:166">
      <c r="A122" s="1989" t="s">
        <v>253</v>
      </c>
      <c r="B122" s="1990"/>
      <c r="C122" s="477">
        <v>0</v>
      </c>
      <c r="D122" s="499"/>
      <c r="E122" s="500"/>
      <c r="F122" s="500"/>
      <c r="G122" s="500"/>
      <c r="H122" s="500"/>
      <c r="I122" s="501"/>
      <c r="J122" s="502"/>
      <c r="AX122" s="7"/>
      <c r="AY122" s="7"/>
      <c r="AZ122" s="7"/>
      <c r="BA122" s="7"/>
      <c r="BB122" s="7"/>
      <c r="BC122" s="7"/>
      <c r="BD122" s="7"/>
      <c r="BF122" s="259"/>
      <c r="BO122" s="259"/>
      <c r="BP122" s="259"/>
      <c r="BR122" s="7"/>
      <c r="BS122" s="81"/>
      <c r="BT122" s="81"/>
      <c r="BU122" s="81"/>
      <c r="BV122" s="81"/>
      <c r="BW122" s="81"/>
      <c r="BX122" s="81"/>
      <c r="BY122" s="81"/>
      <c r="BZ122" s="81"/>
      <c r="CA122" s="81"/>
      <c r="CB122" s="81"/>
      <c r="CC122" s="81"/>
      <c r="CD122" s="81"/>
      <c r="CE122" s="81"/>
      <c r="CF122" s="81"/>
      <c r="CG122" s="81"/>
      <c r="CH122" s="81"/>
      <c r="CI122" s="81"/>
      <c r="CJ122" s="7"/>
      <c r="CK122" s="7"/>
      <c r="CL122" s="7"/>
      <c r="CM122" s="7"/>
      <c r="CN122" s="7"/>
      <c r="CO122" s="7"/>
      <c r="CP122" s="7"/>
      <c r="CQ122" s="7"/>
      <c r="CR122" s="7"/>
    </row>
    <row r="123" spans="1:166" ht="15.75">
      <c r="A123" s="2485" t="s">
        <v>23</v>
      </c>
      <c r="B123" s="2486"/>
      <c r="C123" s="318">
        <v>0</v>
      </c>
      <c r="D123" s="319">
        <v>0</v>
      </c>
      <c r="E123" s="482">
        <v>0</v>
      </c>
      <c r="F123" s="482">
        <v>0</v>
      </c>
      <c r="G123" s="322">
        <v>0</v>
      </c>
      <c r="H123" s="482">
        <v>0</v>
      </c>
      <c r="I123" s="320">
        <v>0</v>
      </c>
      <c r="J123" s="470" t="s">
        <v>70</v>
      </c>
      <c r="AX123" s="7"/>
      <c r="AY123" s="7"/>
      <c r="AZ123" s="7"/>
      <c r="BA123" s="7"/>
      <c r="BB123" s="475" t="s">
        <v>77</v>
      </c>
      <c r="BC123" s="475" t="s">
        <v>77</v>
      </c>
      <c r="BD123" s="475" t="s">
        <v>77</v>
      </c>
      <c r="BE123" s="475" t="s">
        <v>77</v>
      </c>
      <c r="BF123" s="475" t="s">
        <v>77</v>
      </c>
      <c r="BG123" s="475" t="s">
        <v>77</v>
      </c>
      <c r="BL123" s="316">
        <v>0</v>
      </c>
      <c r="BM123" s="316">
        <v>0</v>
      </c>
      <c r="BN123" s="316">
        <v>0</v>
      </c>
      <c r="BO123" s="316">
        <v>0</v>
      </c>
      <c r="BP123" s="316">
        <v>0</v>
      </c>
      <c r="BQ123" s="316">
        <v>0</v>
      </c>
      <c r="BR123" s="7"/>
      <c r="BS123" s="334"/>
      <c r="BT123" s="334"/>
      <c r="BU123" s="334"/>
      <c r="BV123" s="334"/>
      <c r="BW123" s="334"/>
      <c r="BX123" s="334"/>
      <c r="BY123" s="81"/>
      <c r="BZ123" s="81"/>
      <c r="CA123" s="81"/>
      <c r="CB123" s="81"/>
      <c r="CC123" s="334"/>
      <c r="CD123" s="334"/>
      <c r="CE123" s="334"/>
      <c r="CF123" s="334"/>
      <c r="CG123" s="334"/>
      <c r="CH123" s="334"/>
      <c r="CI123" s="81"/>
      <c r="CJ123" s="7"/>
      <c r="CK123" s="7"/>
      <c r="CL123" s="7"/>
      <c r="CM123" s="7"/>
      <c r="CN123" s="7"/>
      <c r="CO123" s="7"/>
      <c r="CP123" s="7"/>
      <c r="CQ123" s="7"/>
      <c r="CR123" s="7"/>
    </row>
    <row r="124" spans="1:166" s="81" customFormat="1" ht="27.75" customHeight="1">
      <c r="A124" s="1671" t="s">
        <v>254</v>
      </c>
      <c r="AR124" s="240"/>
      <c r="AS124" s="240"/>
      <c r="AT124" s="240"/>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7"/>
      <c r="CL124" s="224"/>
      <c r="CM124" s="224"/>
      <c r="CN124" s="224"/>
      <c r="CO124" s="224"/>
      <c r="CP124" s="224"/>
      <c r="CQ124" s="224"/>
      <c r="CR124" s="224"/>
      <c r="CS124" s="224"/>
      <c r="CT124" s="224"/>
      <c r="CU124" s="224"/>
      <c r="CV124" s="224"/>
      <c r="CW124" s="224"/>
      <c r="CX124" s="224"/>
      <c r="CY124" s="224"/>
      <c r="CZ124" s="224"/>
    </row>
    <row r="125" spans="1:166" ht="15" customHeight="1">
      <c r="A125" s="1914" t="s">
        <v>255</v>
      </c>
      <c r="B125" s="1962"/>
      <c r="C125" s="1920" t="s">
        <v>23</v>
      </c>
      <c r="D125" s="1921"/>
      <c r="E125" s="1922"/>
      <c r="F125" s="1909" t="s">
        <v>158</v>
      </c>
      <c r="G125" s="1909"/>
      <c r="H125" s="1909"/>
      <c r="I125" s="1909"/>
      <c r="J125" s="1909"/>
      <c r="K125" s="1909"/>
      <c r="L125" s="1909"/>
      <c r="M125" s="1909"/>
      <c r="N125" s="1909"/>
      <c r="O125" s="1909"/>
      <c r="P125" s="1909"/>
      <c r="Q125" s="1909"/>
      <c r="R125" s="1909"/>
      <c r="S125" s="1909"/>
      <c r="T125" s="1909"/>
      <c r="U125" s="1909"/>
      <c r="V125" s="1909"/>
      <c r="W125" s="1909"/>
      <c r="X125" s="1909"/>
      <c r="Y125" s="1909"/>
      <c r="Z125" s="1909"/>
      <c r="AA125" s="1909"/>
      <c r="AB125" s="1909"/>
      <c r="AC125" s="1909"/>
      <c r="AD125" s="1909"/>
      <c r="AE125" s="1909"/>
      <c r="AF125" s="1909"/>
      <c r="AG125" s="1909"/>
      <c r="AH125" s="1909"/>
      <c r="AI125" s="1909"/>
      <c r="AJ125" s="1909"/>
      <c r="AK125" s="1909"/>
      <c r="AL125" s="1909"/>
      <c r="AM125" s="1909"/>
      <c r="AN125" s="1909"/>
      <c r="AO125" s="1909"/>
      <c r="AP125" s="1909"/>
      <c r="AQ125" s="1909"/>
      <c r="AR125" s="1910" t="s">
        <v>25</v>
      </c>
      <c r="AS125" s="1911"/>
      <c r="AT125" s="1910" t="s">
        <v>26</v>
      </c>
      <c r="AU125" s="1828"/>
      <c r="BR125" s="7"/>
      <c r="CB125" s="7"/>
    </row>
    <row r="126" spans="1:166">
      <c r="A126" s="1995"/>
      <c r="B126" s="1996"/>
      <c r="C126" s="1923"/>
      <c r="D126" s="1924"/>
      <c r="E126" s="1925"/>
      <c r="F126" s="1963" t="s">
        <v>159</v>
      </c>
      <c r="G126" s="1964"/>
      <c r="H126" s="1963" t="s">
        <v>160</v>
      </c>
      <c r="I126" s="1964"/>
      <c r="J126" s="1963" t="s">
        <v>161</v>
      </c>
      <c r="K126" s="1964"/>
      <c r="L126" s="1963" t="s">
        <v>162</v>
      </c>
      <c r="M126" s="1964"/>
      <c r="N126" s="1963" t="s">
        <v>163</v>
      </c>
      <c r="O126" s="1964"/>
      <c r="P126" s="1963" t="s">
        <v>164</v>
      </c>
      <c r="Q126" s="1964"/>
      <c r="R126" s="1963" t="s">
        <v>165</v>
      </c>
      <c r="S126" s="1964"/>
      <c r="T126" s="1963" t="s">
        <v>166</v>
      </c>
      <c r="U126" s="1964"/>
      <c r="V126" s="1963" t="s">
        <v>167</v>
      </c>
      <c r="W126" s="1964"/>
      <c r="X126" s="1963" t="s">
        <v>168</v>
      </c>
      <c r="Y126" s="1964"/>
      <c r="Z126" s="1963" t="s">
        <v>169</v>
      </c>
      <c r="AA126" s="1964"/>
      <c r="AB126" s="1963" t="s">
        <v>170</v>
      </c>
      <c r="AC126" s="1964"/>
      <c r="AD126" s="1963" t="s">
        <v>171</v>
      </c>
      <c r="AE126" s="1964"/>
      <c r="AF126" s="1963" t="s">
        <v>172</v>
      </c>
      <c r="AG126" s="1964"/>
      <c r="AH126" s="1997" t="s">
        <v>195</v>
      </c>
      <c r="AI126" s="1964"/>
      <c r="AJ126" s="1963" t="s">
        <v>256</v>
      </c>
      <c r="AK126" s="1964"/>
      <c r="AL126" s="1963" t="s">
        <v>257</v>
      </c>
      <c r="AM126" s="1998"/>
      <c r="AN126" s="1905" t="s">
        <v>258</v>
      </c>
      <c r="AO126" s="1906"/>
      <c r="AP126" s="1907" t="s">
        <v>29</v>
      </c>
      <c r="AQ126" s="1908"/>
      <c r="AR126" s="1912"/>
      <c r="AS126" s="1913"/>
      <c r="AT126" s="1912"/>
      <c r="AU126" s="1829"/>
      <c r="BR126" s="7"/>
      <c r="CB126" s="7"/>
    </row>
    <row r="127" spans="1:166" ht="21">
      <c r="A127" s="1963"/>
      <c r="B127" s="1964"/>
      <c r="C127" s="270" t="s">
        <v>173</v>
      </c>
      <c r="D127" s="271" t="s">
        <v>174</v>
      </c>
      <c r="E127" s="390" t="s">
        <v>175</v>
      </c>
      <c r="F127" s="271" t="s">
        <v>174</v>
      </c>
      <c r="G127" s="273" t="s">
        <v>175</v>
      </c>
      <c r="H127" s="271" t="s">
        <v>174</v>
      </c>
      <c r="I127" s="273" t="s">
        <v>175</v>
      </c>
      <c r="J127" s="271" t="s">
        <v>174</v>
      </c>
      <c r="K127" s="273" t="s">
        <v>175</v>
      </c>
      <c r="L127" s="271" t="s">
        <v>174</v>
      </c>
      <c r="M127" s="273" t="s">
        <v>175</v>
      </c>
      <c r="N127" s="271" t="s">
        <v>174</v>
      </c>
      <c r="O127" s="273" t="s">
        <v>175</v>
      </c>
      <c r="P127" s="271" t="s">
        <v>174</v>
      </c>
      <c r="Q127" s="273" t="s">
        <v>175</v>
      </c>
      <c r="R127" s="271" t="s">
        <v>174</v>
      </c>
      <c r="S127" s="273" t="s">
        <v>175</v>
      </c>
      <c r="T127" s="271" t="s">
        <v>174</v>
      </c>
      <c r="U127" s="273" t="s">
        <v>175</v>
      </c>
      <c r="V127" s="271" t="s">
        <v>174</v>
      </c>
      <c r="W127" s="273" t="s">
        <v>175</v>
      </c>
      <c r="X127" s="271" t="s">
        <v>174</v>
      </c>
      <c r="Y127" s="273" t="s">
        <v>175</v>
      </c>
      <c r="Z127" s="271" t="s">
        <v>174</v>
      </c>
      <c r="AA127" s="273" t="s">
        <v>175</v>
      </c>
      <c r="AB127" s="271" t="s">
        <v>174</v>
      </c>
      <c r="AC127" s="273" t="s">
        <v>175</v>
      </c>
      <c r="AD127" s="271" t="s">
        <v>174</v>
      </c>
      <c r="AE127" s="273" t="s">
        <v>175</v>
      </c>
      <c r="AF127" s="271" t="s">
        <v>174</v>
      </c>
      <c r="AG127" s="273" t="s">
        <v>175</v>
      </c>
      <c r="AH127" s="503" t="s">
        <v>174</v>
      </c>
      <c r="AI127" s="392" t="s">
        <v>175</v>
      </c>
      <c r="AJ127" s="391" t="s">
        <v>174</v>
      </c>
      <c r="AK127" s="273" t="s">
        <v>175</v>
      </c>
      <c r="AL127" s="503" t="s">
        <v>174</v>
      </c>
      <c r="AM127" s="504" t="s">
        <v>175</v>
      </c>
      <c r="AN127" s="1672" t="s">
        <v>174</v>
      </c>
      <c r="AO127" s="1673" t="s">
        <v>175</v>
      </c>
      <c r="AP127" s="1674" t="s">
        <v>174</v>
      </c>
      <c r="AQ127" s="1675" t="s">
        <v>175</v>
      </c>
      <c r="AR127" s="503" t="s">
        <v>174</v>
      </c>
      <c r="AS127" s="504" t="s">
        <v>175</v>
      </c>
      <c r="AT127" s="505" t="s">
        <v>174</v>
      </c>
      <c r="AU127" s="390" t="s">
        <v>175</v>
      </c>
      <c r="BR127" s="7"/>
      <c r="CB127" s="7"/>
    </row>
    <row r="128" spans="1:166">
      <c r="A128" s="1991" t="s">
        <v>246</v>
      </c>
      <c r="B128" s="1992"/>
      <c r="C128" s="506">
        <f>SUM(D128:E128)</f>
        <v>0</v>
      </c>
      <c r="D128" s="507">
        <f>+F128+H128+J128+L128+N128+P128+R128+T128+V128+X128+Z128+AB128+AD128+AF128+AH128+AJ128+AL128</f>
        <v>0</v>
      </c>
      <c r="E128" s="508">
        <f>+G128+I128+K128+M128+O128+Q128+S128+U128+W128+Y128+AA128+AC128+AE128+AG128+AI128+AK128+AM128</f>
        <v>0</v>
      </c>
      <c r="F128" s="509"/>
      <c r="G128" s="510"/>
      <c r="H128" s="509"/>
      <c r="I128" s="510"/>
      <c r="J128" s="509"/>
      <c r="K128" s="510"/>
      <c r="L128" s="509"/>
      <c r="M128" s="511"/>
      <c r="N128" s="509"/>
      <c r="O128" s="510"/>
      <c r="P128" s="509"/>
      <c r="Q128" s="510"/>
      <c r="R128" s="512"/>
      <c r="S128" s="510"/>
      <c r="T128" s="509"/>
      <c r="U128" s="511"/>
      <c r="V128" s="509"/>
      <c r="W128" s="510"/>
      <c r="X128" s="509"/>
      <c r="Y128" s="510"/>
      <c r="Z128" s="509"/>
      <c r="AA128" s="510"/>
      <c r="AB128" s="509"/>
      <c r="AC128" s="513"/>
      <c r="AD128" s="509"/>
      <c r="AE128" s="510"/>
      <c r="AF128" s="509"/>
      <c r="AG128" s="511"/>
      <c r="AH128" s="509"/>
      <c r="AI128" s="511"/>
      <c r="AJ128" s="509"/>
      <c r="AK128" s="511"/>
      <c r="AL128" s="509"/>
      <c r="AM128" s="514"/>
      <c r="AN128" s="509"/>
      <c r="AO128" s="511"/>
      <c r="AP128" s="509"/>
      <c r="AQ128" s="514"/>
      <c r="AR128" s="512"/>
      <c r="AS128" s="514"/>
      <c r="AT128" s="512"/>
      <c r="AU128" s="510"/>
      <c r="BR128" s="7"/>
      <c r="CB128" s="7"/>
    </row>
    <row r="129" spans="1:80">
      <c r="A129" s="1987" t="s">
        <v>259</v>
      </c>
      <c r="B129" s="1988"/>
      <c r="C129" s="515">
        <f t="shared" ref="C129:C144" si="0">SUM(D129:E129)</f>
        <v>0</v>
      </c>
      <c r="D129" s="516">
        <f t="shared" ref="D129:E144" si="1">+F129+H129+J129+L129+N129+P129+R129+T129+V129+X129+Z129+AB129+AD129+AF129+AH129+AJ129+AL129</f>
        <v>0</v>
      </c>
      <c r="E129" s="517">
        <f t="shared" si="1"/>
        <v>0</v>
      </c>
      <c r="F129" s="518"/>
      <c r="G129" s="519"/>
      <c r="H129" s="518"/>
      <c r="I129" s="519"/>
      <c r="J129" s="518"/>
      <c r="K129" s="519"/>
      <c r="L129" s="518"/>
      <c r="M129" s="520"/>
      <c r="N129" s="518"/>
      <c r="O129" s="519"/>
      <c r="P129" s="518"/>
      <c r="Q129" s="519"/>
      <c r="R129" s="521"/>
      <c r="S129" s="519"/>
      <c r="T129" s="518"/>
      <c r="U129" s="520"/>
      <c r="V129" s="518"/>
      <c r="W129" s="519"/>
      <c r="X129" s="518"/>
      <c r="Y129" s="519"/>
      <c r="Z129" s="518"/>
      <c r="AA129" s="519"/>
      <c r="AB129" s="518"/>
      <c r="AC129" s="522"/>
      <c r="AD129" s="518"/>
      <c r="AE129" s="519"/>
      <c r="AF129" s="518"/>
      <c r="AG129" s="520"/>
      <c r="AH129" s="518"/>
      <c r="AI129" s="520"/>
      <c r="AJ129" s="518"/>
      <c r="AK129" s="520"/>
      <c r="AL129" s="518"/>
      <c r="AM129" s="523"/>
      <c r="AN129" s="518"/>
      <c r="AO129" s="520"/>
      <c r="AP129" s="518"/>
      <c r="AQ129" s="523"/>
      <c r="AR129" s="521"/>
      <c r="AS129" s="523"/>
      <c r="AT129" s="521"/>
      <c r="AU129" s="519"/>
      <c r="BR129" s="7"/>
      <c r="CB129" s="7"/>
    </row>
    <row r="130" spans="1:80">
      <c r="A130" s="1987" t="s">
        <v>260</v>
      </c>
      <c r="B130" s="1988"/>
      <c r="C130" s="515">
        <f t="shared" si="0"/>
        <v>0</v>
      </c>
      <c r="D130" s="516">
        <f t="shared" si="1"/>
        <v>0</v>
      </c>
      <c r="E130" s="517">
        <f t="shared" si="1"/>
        <v>0</v>
      </c>
      <c r="F130" s="524"/>
      <c r="G130" s="525"/>
      <c r="H130" s="524"/>
      <c r="I130" s="525"/>
      <c r="J130" s="524"/>
      <c r="K130" s="525"/>
      <c r="L130" s="524"/>
      <c r="M130" s="525"/>
      <c r="N130" s="524"/>
      <c r="O130" s="525"/>
      <c r="P130" s="524"/>
      <c r="Q130" s="525"/>
      <c r="R130" s="524"/>
      <c r="S130" s="525"/>
      <c r="T130" s="524"/>
      <c r="U130" s="525"/>
      <c r="V130" s="524"/>
      <c r="W130" s="525"/>
      <c r="X130" s="524"/>
      <c r="Y130" s="525"/>
      <c r="Z130" s="524"/>
      <c r="AA130" s="525"/>
      <c r="AB130" s="524"/>
      <c r="AC130" s="525"/>
      <c r="AD130" s="524"/>
      <c r="AE130" s="525"/>
      <c r="AF130" s="524"/>
      <c r="AG130" s="525"/>
      <c r="AH130" s="524"/>
      <c r="AI130" s="525"/>
      <c r="AJ130" s="524"/>
      <c r="AK130" s="525"/>
      <c r="AL130" s="524"/>
      <c r="AM130" s="526"/>
      <c r="AN130" s="524"/>
      <c r="AO130" s="525"/>
      <c r="AP130" s="524"/>
      <c r="AQ130" s="526"/>
      <c r="AR130" s="527"/>
      <c r="AS130" s="526"/>
      <c r="AT130" s="527"/>
      <c r="AU130" s="525"/>
      <c r="BR130" s="7"/>
      <c r="CB130" s="7"/>
    </row>
    <row r="131" spans="1:80">
      <c r="A131" s="1987" t="s">
        <v>261</v>
      </c>
      <c r="B131" s="1988"/>
      <c r="C131" s="515">
        <f t="shared" si="0"/>
        <v>0</v>
      </c>
      <c r="D131" s="516">
        <f t="shared" si="1"/>
        <v>0</v>
      </c>
      <c r="E131" s="517">
        <f t="shared" si="1"/>
        <v>0</v>
      </c>
      <c r="F131" s="518"/>
      <c r="G131" s="519"/>
      <c r="H131" s="518"/>
      <c r="I131" s="519"/>
      <c r="J131" s="518"/>
      <c r="K131" s="519"/>
      <c r="L131" s="518"/>
      <c r="M131" s="519"/>
      <c r="N131" s="518"/>
      <c r="O131" s="519"/>
      <c r="P131" s="518"/>
      <c r="Q131" s="519"/>
      <c r="R131" s="518"/>
      <c r="S131" s="519"/>
      <c r="T131" s="518"/>
      <c r="U131" s="519"/>
      <c r="V131" s="518"/>
      <c r="W131" s="519"/>
      <c r="X131" s="518"/>
      <c r="Y131" s="519"/>
      <c r="Z131" s="518"/>
      <c r="AA131" s="519"/>
      <c r="AB131" s="518"/>
      <c r="AC131" s="519"/>
      <c r="AD131" s="518"/>
      <c r="AE131" s="519"/>
      <c r="AF131" s="518"/>
      <c r="AG131" s="519"/>
      <c r="AH131" s="518"/>
      <c r="AI131" s="519"/>
      <c r="AJ131" s="518"/>
      <c r="AK131" s="519"/>
      <c r="AL131" s="518"/>
      <c r="AM131" s="523"/>
      <c r="AN131" s="518"/>
      <c r="AO131" s="519"/>
      <c r="AP131" s="518"/>
      <c r="AQ131" s="523"/>
      <c r="AR131" s="521"/>
      <c r="AS131" s="523"/>
      <c r="AT131" s="521"/>
      <c r="AU131" s="519"/>
      <c r="BR131" s="7"/>
      <c r="CB131" s="7"/>
    </row>
    <row r="132" spans="1:80">
      <c r="A132" s="1987" t="s">
        <v>262</v>
      </c>
      <c r="B132" s="1988"/>
      <c r="C132" s="515">
        <f t="shared" si="0"/>
        <v>0</v>
      </c>
      <c r="D132" s="516">
        <f t="shared" si="1"/>
        <v>0</v>
      </c>
      <c r="E132" s="517">
        <f t="shared" si="1"/>
        <v>0</v>
      </c>
      <c r="F132" s="518"/>
      <c r="G132" s="519"/>
      <c r="H132" s="518"/>
      <c r="I132" s="519"/>
      <c r="J132" s="518"/>
      <c r="K132" s="519"/>
      <c r="L132" s="518"/>
      <c r="M132" s="519"/>
      <c r="N132" s="518"/>
      <c r="O132" s="519"/>
      <c r="P132" s="518"/>
      <c r="Q132" s="519"/>
      <c r="R132" s="518"/>
      <c r="S132" s="519"/>
      <c r="T132" s="518"/>
      <c r="U132" s="519"/>
      <c r="V132" s="518"/>
      <c r="W132" s="519"/>
      <c r="X132" s="518"/>
      <c r="Y132" s="519"/>
      <c r="Z132" s="518"/>
      <c r="AA132" s="519"/>
      <c r="AB132" s="518"/>
      <c r="AC132" s="519"/>
      <c r="AD132" s="518"/>
      <c r="AE132" s="519"/>
      <c r="AF132" s="518"/>
      <c r="AG132" s="519"/>
      <c r="AH132" s="518"/>
      <c r="AI132" s="519"/>
      <c r="AJ132" s="518"/>
      <c r="AK132" s="519"/>
      <c r="AL132" s="518"/>
      <c r="AM132" s="523"/>
      <c r="AN132" s="518"/>
      <c r="AO132" s="519"/>
      <c r="AP132" s="518"/>
      <c r="AQ132" s="523"/>
      <c r="AR132" s="521"/>
      <c r="AS132" s="523"/>
      <c r="AT132" s="521"/>
      <c r="AU132" s="519"/>
      <c r="BR132" s="7"/>
      <c r="CB132" s="7"/>
    </row>
    <row r="133" spans="1:80">
      <c r="A133" s="1987" t="s">
        <v>263</v>
      </c>
      <c r="B133" s="1988"/>
      <c r="C133" s="515">
        <f t="shared" si="0"/>
        <v>0</v>
      </c>
      <c r="D133" s="516">
        <f t="shared" si="1"/>
        <v>0</v>
      </c>
      <c r="E133" s="517">
        <f t="shared" si="1"/>
        <v>0</v>
      </c>
      <c r="F133" s="518"/>
      <c r="G133" s="519"/>
      <c r="H133" s="518"/>
      <c r="I133" s="519"/>
      <c r="J133" s="518"/>
      <c r="K133" s="519"/>
      <c r="L133" s="518"/>
      <c r="M133" s="519"/>
      <c r="N133" s="518"/>
      <c r="O133" s="519"/>
      <c r="P133" s="518"/>
      <c r="Q133" s="519"/>
      <c r="R133" s="518"/>
      <c r="S133" s="519"/>
      <c r="T133" s="518"/>
      <c r="U133" s="519"/>
      <c r="V133" s="518"/>
      <c r="W133" s="519"/>
      <c r="X133" s="518"/>
      <c r="Y133" s="519"/>
      <c r="Z133" s="518"/>
      <c r="AA133" s="519"/>
      <c r="AB133" s="518"/>
      <c r="AC133" s="519"/>
      <c r="AD133" s="518"/>
      <c r="AE133" s="519"/>
      <c r="AF133" s="518"/>
      <c r="AG133" s="519"/>
      <c r="AH133" s="518"/>
      <c r="AI133" s="519"/>
      <c r="AJ133" s="518"/>
      <c r="AK133" s="519"/>
      <c r="AL133" s="518"/>
      <c r="AM133" s="523"/>
      <c r="AN133" s="518"/>
      <c r="AO133" s="519"/>
      <c r="AP133" s="518"/>
      <c r="AQ133" s="523"/>
      <c r="AR133" s="521"/>
      <c r="AS133" s="523"/>
      <c r="AT133" s="521"/>
      <c r="AU133" s="519"/>
      <c r="BR133" s="7"/>
      <c r="CB133" s="7"/>
    </row>
    <row r="134" spans="1:80">
      <c r="A134" s="1987" t="s">
        <v>264</v>
      </c>
      <c r="B134" s="1988"/>
      <c r="C134" s="515">
        <f t="shared" si="0"/>
        <v>0</v>
      </c>
      <c r="D134" s="516">
        <f t="shared" si="1"/>
        <v>0</v>
      </c>
      <c r="E134" s="517">
        <f t="shared" si="1"/>
        <v>0</v>
      </c>
      <c r="F134" s="518"/>
      <c r="G134" s="519"/>
      <c r="H134" s="518"/>
      <c r="I134" s="519"/>
      <c r="J134" s="518"/>
      <c r="K134" s="519"/>
      <c r="L134" s="518"/>
      <c r="M134" s="519"/>
      <c r="N134" s="518"/>
      <c r="O134" s="519"/>
      <c r="P134" s="518"/>
      <c r="Q134" s="519"/>
      <c r="R134" s="518"/>
      <c r="S134" s="519"/>
      <c r="T134" s="518"/>
      <c r="U134" s="519"/>
      <c r="V134" s="518"/>
      <c r="W134" s="519"/>
      <c r="X134" s="518"/>
      <c r="Y134" s="519"/>
      <c r="Z134" s="518"/>
      <c r="AA134" s="519"/>
      <c r="AB134" s="518"/>
      <c r="AC134" s="519"/>
      <c r="AD134" s="518"/>
      <c r="AE134" s="519"/>
      <c r="AF134" s="518"/>
      <c r="AG134" s="519"/>
      <c r="AH134" s="518"/>
      <c r="AI134" s="519"/>
      <c r="AJ134" s="518"/>
      <c r="AK134" s="519"/>
      <c r="AL134" s="518"/>
      <c r="AM134" s="523"/>
      <c r="AN134" s="518"/>
      <c r="AO134" s="519"/>
      <c r="AP134" s="518"/>
      <c r="AQ134" s="523"/>
      <c r="AR134" s="521"/>
      <c r="AS134" s="523"/>
      <c r="AT134" s="521"/>
      <c r="AU134" s="519"/>
      <c r="BR134" s="7"/>
      <c r="CB134" s="7"/>
    </row>
    <row r="135" spans="1:80">
      <c r="A135" s="1987" t="s">
        <v>265</v>
      </c>
      <c r="B135" s="1988"/>
      <c r="C135" s="515">
        <f t="shared" si="0"/>
        <v>0</v>
      </c>
      <c r="D135" s="516">
        <f t="shared" si="1"/>
        <v>0</v>
      </c>
      <c r="E135" s="517">
        <f t="shared" si="1"/>
        <v>0</v>
      </c>
      <c r="F135" s="518"/>
      <c r="G135" s="519"/>
      <c r="H135" s="518"/>
      <c r="I135" s="519"/>
      <c r="J135" s="518"/>
      <c r="K135" s="519"/>
      <c r="L135" s="518"/>
      <c r="M135" s="519"/>
      <c r="N135" s="518"/>
      <c r="O135" s="519"/>
      <c r="P135" s="518"/>
      <c r="Q135" s="519"/>
      <c r="R135" s="518"/>
      <c r="S135" s="519"/>
      <c r="T135" s="518"/>
      <c r="U135" s="519"/>
      <c r="V135" s="518"/>
      <c r="W135" s="519"/>
      <c r="X135" s="518"/>
      <c r="Y135" s="519"/>
      <c r="Z135" s="518"/>
      <c r="AA135" s="519"/>
      <c r="AB135" s="518"/>
      <c r="AC135" s="519"/>
      <c r="AD135" s="518"/>
      <c r="AE135" s="519"/>
      <c r="AF135" s="518"/>
      <c r="AG135" s="519"/>
      <c r="AH135" s="518"/>
      <c r="AI135" s="519"/>
      <c r="AJ135" s="518"/>
      <c r="AK135" s="519"/>
      <c r="AL135" s="518"/>
      <c r="AM135" s="523"/>
      <c r="AN135" s="518"/>
      <c r="AO135" s="519"/>
      <c r="AP135" s="518"/>
      <c r="AQ135" s="523"/>
      <c r="AR135" s="521"/>
      <c r="AS135" s="523"/>
      <c r="AT135" s="521"/>
      <c r="AU135" s="519"/>
      <c r="BR135" s="7"/>
      <c r="CB135" s="7"/>
    </row>
    <row r="136" spans="1:80">
      <c r="A136" s="1987" t="s">
        <v>266</v>
      </c>
      <c r="B136" s="1988"/>
      <c r="C136" s="515">
        <f t="shared" si="0"/>
        <v>0</v>
      </c>
      <c r="D136" s="516">
        <f t="shared" si="1"/>
        <v>0</v>
      </c>
      <c r="E136" s="517">
        <f t="shared" si="1"/>
        <v>0</v>
      </c>
      <c r="F136" s="518"/>
      <c r="G136" s="519"/>
      <c r="H136" s="518"/>
      <c r="I136" s="519"/>
      <c r="J136" s="518"/>
      <c r="K136" s="519"/>
      <c r="L136" s="518"/>
      <c r="M136" s="519"/>
      <c r="N136" s="518"/>
      <c r="O136" s="519"/>
      <c r="P136" s="518"/>
      <c r="Q136" s="519"/>
      <c r="R136" s="518"/>
      <c r="S136" s="519"/>
      <c r="T136" s="518"/>
      <c r="U136" s="519"/>
      <c r="V136" s="518"/>
      <c r="W136" s="519"/>
      <c r="X136" s="518"/>
      <c r="Y136" s="519"/>
      <c r="Z136" s="518"/>
      <c r="AA136" s="519"/>
      <c r="AB136" s="518"/>
      <c r="AC136" s="519"/>
      <c r="AD136" s="518"/>
      <c r="AE136" s="519"/>
      <c r="AF136" s="518"/>
      <c r="AG136" s="519"/>
      <c r="AH136" s="518"/>
      <c r="AI136" s="519"/>
      <c r="AJ136" s="518"/>
      <c r="AK136" s="519"/>
      <c r="AL136" s="518"/>
      <c r="AM136" s="523"/>
      <c r="AN136" s="518"/>
      <c r="AO136" s="519"/>
      <c r="AP136" s="518"/>
      <c r="AQ136" s="523"/>
      <c r="AR136" s="521"/>
      <c r="AS136" s="523"/>
      <c r="AT136" s="521"/>
      <c r="AU136" s="519"/>
      <c r="BR136" s="7"/>
      <c r="CB136" s="7"/>
    </row>
    <row r="137" spans="1:80">
      <c r="A137" s="1987" t="s">
        <v>267</v>
      </c>
      <c r="B137" s="1988"/>
      <c r="C137" s="515">
        <f t="shared" si="0"/>
        <v>0</v>
      </c>
      <c r="D137" s="516">
        <f t="shared" si="1"/>
        <v>0</v>
      </c>
      <c r="E137" s="517">
        <f t="shared" si="1"/>
        <v>0</v>
      </c>
      <c r="F137" s="518"/>
      <c r="G137" s="519"/>
      <c r="H137" s="518"/>
      <c r="I137" s="519"/>
      <c r="J137" s="518"/>
      <c r="K137" s="519"/>
      <c r="L137" s="518"/>
      <c r="M137" s="519"/>
      <c r="N137" s="518"/>
      <c r="O137" s="519"/>
      <c r="P137" s="518"/>
      <c r="Q137" s="519"/>
      <c r="R137" s="518"/>
      <c r="S137" s="519"/>
      <c r="T137" s="518"/>
      <c r="U137" s="519"/>
      <c r="V137" s="518"/>
      <c r="W137" s="519"/>
      <c r="X137" s="518"/>
      <c r="Y137" s="519"/>
      <c r="Z137" s="518"/>
      <c r="AA137" s="519"/>
      <c r="AB137" s="518"/>
      <c r="AC137" s="519"/>
      <c r="AD137" s="518"/>
      <c r="AE137" s="519"/>
      <c r="AF137" s="518"/>
      <c r="AG137" s="519"/>
      <c r="AH137" s="518"/>
      <c r="AI137" s="519"/>
      <c r="AJ137" s="518"/>
      <c r="AK137" s="519"/>
      <c r="AL137" s="518"/>
      <c r="AM137" s="523"/>
      <c r="AN137" s="518"/>
      <c r="AO137" s="519"/>
      <c r="AP137" s="518"/>
      <c r="AQ137" s="523"/>
      <c r="AR137" s="521"/>
      <c r="AS137" s="523"/>
      <c r="AT137" s="521"/>
      <c r="AU137" s="519"/>
      <c r="BR137" s="7"/>
      <c r="CB137" s="7"/>
    </row>
    <row r="138" spans="1:80">
      <c r="A138" s="1987" t="s">
        <v>268</v>
      </c>
      <c r="B138" s="1988"/>
      <c r="C138" s="515">
        <f t="shared" si="0"/>
        <v>0</v>
      </c>
      <c r="D138" s="516">
        <f t="shared" si="1"/>
        <v>0</v>
      </c>
      <c r="E138" s="517">
        <f t="shared" si="1"/>
        <v>0</v>
      </c>
      <c r="F138" s="518"/>
      <c r="G138" s="519"/>
      <c r="H138" s="518"/>
      <c r="I138" s="519"/>
      <c r="J138" s="518"/>
      <c r="K138" s="519"/>
      <c r="L138" s="518"/>
      <c r="M138" s="519"/>
      <c r="N138" s="518"/>
      <c r="O138" s="519"/>
      <c r="P138" s="518"/>
      <c r="Q138" s="519"/>
      <c r="R138" s="518"/>
      <c r="S138" s="519"/>
      <c r="T138" s="518"/>
      <c r="U138" s="519"/>
      <c r="V138" s="518"/>
      <c r="W138" s="519"/>
      <c r="X138" s="518"/>
      <c r="Y138" s="519"/>
      <c r="Z138" s="518"/>
      <c r="AA138" s="519"/>
      <c r="AB138" s="518"/>
      <c r="AC138" s="519"/>
      <c r="AD138" s="518"/>
      <c r="AE138" s="519"/>
      <c r="AF138" s="518"/>
      <c r="AG138" s="519"/>
      <c r="AH138" s="518"/>
      <c r="AI138" s="519"/>
      <c r="AJ138" s="518"/>
      <c r="AK138" s="519"/>
      <c r="AL138" s="518"/>
      <c r="AM138" s="523"/>
      <c r="AN138" s="518"/>
      <c r="AO138" s="519"/>
      <c r="AP138" s="518"/>
      <c r="AQ138" s="523"/>
      <c r="AR138" s="521"/>
      <c r="AS138" s="523"/>
      <c r="AT138" s="521"/>
      <c r="AU138" s="519"/>
      <c r="BR138" s="7"/>
      <c r="CB138" s="7"/>
    </row>
    <row r="139" spans="1:80">
      <c r="A139" s="1987" t="s">
        <v>269</v>
      </c>
      <c r="B139" s="1988"/>
      <c r="C139" s="528">
        <f t="shared" si="0"/>
        <v>0</v>
      </c>
      <c r="D139" s="516">
        <f t="shared" si="1"/>
        <v>0</v>
      </c>
      <c r="E139" s="517">
        <f t="shared" si="1"/>
        <v>0</v>
      </c>
      <c r="F139" s="518"/>
      <c r="G139" s="519"/>
      <c r="H139" s="518"/>
      <c r="I139" s="519"/>
      <c r="J139" s="518"/>
      <c r="K139" s="519"/>
      <c r="L139" s="518"/>
      <c r="M139" s="519"/>
      <c r="N139" s="518"/>
      <c r="O139" s="519"/>
      <c r="P139" s="518"/>
      <c r="Q139" s="519"/>
      <c r="R139" s="518"/>
      <c r="S139" s="519"/>
      <c r="T139" s="518"/>
      <c r="U139" s="519"/>
      <c r="V139" s="518"/>
      <c r="W139" s="519"/>
      <c r="X139" s="518"/>
      <c r="Y139" s="519"/>
      <c r="Z139" s="518"/>
      <c r="AA139" s="519"/>
      <c r="AB139" s="518"/>
      <c r="AC139" s="519"/>
      <c r="AD139" s="518"/>
      <c r="AE139" s="519"/>
      <c r="AF139" s="518"/>
      <c r="AG139" s="519"/>
      <c r="AH139" s="518"/>
      <c r="AI139" s="519"/>
      <c r="AJ139" s="518"/>
      <c r="AK139" s="519"/>
      <c r="AL139" s="518"/>
      <c r="AM139" s="523"/>
      <c r="AN139" s="518"/>
      <c r="AO139" s="519"/>
      <c r="AP139" s="518"/>
      <c r="AQ139" s="523"/>
      <c r="AR139" s="521"/>
      <c r="AS139" s="523"/>
      <c r="AT139" s="521"/>
      <c r="AU139" s="519"/>
      <c r="BR139" s="7"/>
      <c r="CB139" s="7"/>
    </row>
    <row r="140" spans="1:80">
      <c r="A140" s="1987" t="s">
        <v>270</v>
      </c>
      <c r="B140" s="1988"/>
      <c r="C140" s="528">
        <f t="shared" si="0"/>
        <v>0</v>
      </c>
      <c r="D140" s="516">
        <f t="shared" si="1"/>
        <v>0</v>
      </c>
      <c r="E140" s="517">
        <f t="shared" si="1"/>
        <v>0</v>
      </c>
      <c r="F140" s="518"/>
      <c r="G140" s="519"/>
      <c r="H140" s="518"/>
      <c r="I140" s="519"/>
      <c r="J140" s="518"/>
      <c r="K140" s="519"/>
      <c r="L140" s="518"/>
      <c r="M140" s="519"/>
      <c r="N140" s="518"/>
      <c r="O140" s="519"/>
      <c r="P140" s="518"/>
      <c r="Q140" s="519"/>
      <c r="R140" s="518"/>
      <c r="S140" s="519"/>
      <c r="T140" s="518"/>
      <c r="U140" s="519"/>
      <c r="V140" s="518"/>
      <c r="W140" s="519"/>
      <c r="X140" s="518"/>
      <c r="Y140" s="519"/>
      <c r="Z140" s="518"/>
      <c r="AA140" s="519"/>
      <c r="AB140" s="518"/>
      <c r="AC140" s="519"/>
      <c r="AD140" s="518"/>
      <c r="AE140" s="519"/>
      <c r="AF140" s="518"/>
      <c r="AG140" s="519"/>
      <c r="AH140" s="518"/>
      <c r="AI140" s="519"/>
      <c r="AJ140" s="518"/>
      <c r="AK140" s="519"/>
      <c r="AL140" s="518"/>
      <c r="AM140" s="523"/>
      <c r="AN140" s="518"/>
      <c r="AO140" s="519"/>
      <c r="AP140" s="518"/>
      <c r="AQ140" s="523"/>
      <c r="AR140" s="521"/>
      <c r="AS140" s="523"/>
      <c r="AT140" s="521"/>
      <c r="AU140" s="519"/>
      <c r="BR140" s="7"/>
      <c r="CB140" s="7"/>
    </row>
    <row r="141" spans="1:80">
      <c r="A141" s="1987" t="s">
        <v>271</v>
      </c>
      <c r="B141" s="1988"/>
      <c r="C141" s="528">
        <f t="shared" si="0"/>
        <v>0</v>
      </c>
      <c r="D141" s="516">
        <f t="shared" si="1"/>
        <v>0</v>
      </c>
      <c r="E141" s="517">
        <f t="shared" si="1"/>
        <v>0</v>
      </c>
      <c r="F141" s="518"/>
      <c r="G141" s="519"/>
      <c r="H141" s="518"/>
      <c r="I141" s="519"/>
      <c r="J141" s="518"/>
      <c r="K141" s="519"/>
      <c r="L141" s="518"/>
      <c r="M141" s="519"/>
      <c r="N141" s="518"/>
      <c r="O141" s="519"/>
      <c r="P141" s="518"/>
      <c r="Q141" s="519"/>
      <c r="R141" s="518"/>
      <c r="S141" s="519"/>
      <c r="T141" s="518"/>
      <c r="U141" s="519"/>
      <c r="V141" s="518"/>
      <c r="W141" s="519"/>
      <c r="X141" s="518"/>
      <c r="Y141" s="519"/>
      <c r="Z141" s="518"/>
      <c r="AA141" s="519"/>
      <c r="AB141" s="518"/>
      <c r="AC141" s="519"/>
      <c r="AD141" s="518"/>
      <c r="AE141" s="519"/>
      <c r="AF141" s="518"/>
      <c r="AG141" s="519"/>
      <c r="AH141" s="518"/>
      <c r="AI141" s="519"/>
      <c r="AJ141" s="518"/>
      <c r="AK141" s="519"/>
      <c r="AL141" s="518"/>
      <c r="AM141" s="523"/>
      <c r="AN141" s="518"/>
      <c r="AO141" s="519"/>
      <c r="AP141" s="518"/>
      <c r="AQ141" s="523"/>
      <c r="AR141" s="521"/>
      <c r="AS141" s="523"/>
      <c r="AT141" s="521"/>
      <c r="AU141" s="519"/>
      <c r="BR141" s="7"/>
      <c r="CB141" s="7"/>
    </row>
    <row r="142" spans="1:80" ht="25.5" customHeight="1">
      <c r="A142" s="1999" t="s">
        <v>272</v>
      </c>
      <c r="B142" s="2000"/>
      <c r="C142" s="528">
        <f t="shared" si="0"/>
        <v>0</v>
      </c>
      <c r="D142" s="516">
        <f t="shared" si="1"/>
        <v>0</v>
      </c>
      <c r="E142" s="517">
        <f t="shared" si="1"/>
        <v>0</v>
      </c>
      <c r="F142" s="518"/>
      <c r="G142" s="519"/>
      <c r="H142" s="518"/>
      <c r="I142" s="519"/>
      <c r="J142" s="518"/>
      <c r="K142" s="519"/>
      <c r="L142" s="518"/>
      <c r="M142" s="519"/>
      <c r="N142" s="518"/>
      <c r="O142" s="519"/>
      <c r="P142" s="518"/>
      <c r="Q142" s="519"/>
      <c r="R142" s="518"/>
      <c r="S142" s="519"/>
      <c r="T142" s="518"/>
      <c r="U142" s="519"/>
      <c r="V142" s="518"/>
      <c r="W142" s="519"/>
      <c r="X142" s="518"/>
      <c r="Y142" s="519"/>
      <c r="Z142" s="518"/>
      <c r="AA142" s="519"/>
      <c r="AB142" s="518"/>
      <c r="AC142" s="519"/>
      <c r="AD142" s="518"/>
      <c r="AE142" s="519"/>
      <c r="AF142" s="518"/>
      <c r="AG142" s="519"/>
      <c r="AH142" s="518"/>
      <c r="AI142" s="519"/>
      <c r="AJ142" s="518"/>
      <c r="AK142" s="519"/>
      <c r="AL142" s="518"/>
      <c r="AM142" s="523"/>
      <c r="AN142" s="518"/>
      <c r="AO142" s="519"/>
      <c r="AP142" s="518"/>
      <c r="AQ142" s="523"/>
      <c r="AR142" s="521"/>
      <c r="AS142" s="523"/>
      <c r="AT142" s="521"/>
      <c r="AU142" s="519"/>
      <c r="BR142" s="7"/>
      <c r="CB142" s="7"/>
    </row>
    <row r="143" spans="1:80">
      <c r="A143" s="1987" t="s">
        <v>273</v>
      </c>
      <c r="B143" s="1988"/>
      <c r="C143" s="528"/>
      <c r="D143" s="516"/>
      <c r="E143" s="517"/>
      <c r="F143" s="518"/>
      <c r="G143" s="519"/>
      <c r="H143" s="518"/>
      <c r="I143" s="519"/>
      <c r="J143" s="518"/>
      <c r="K143" s="519"/>
      <c r="L143" s="518"/>
      <c r="M143" s="519"/>
      <c r="N143" s="518"/>
      <c r="O143" s="519"/>
      <c r="P143" s="518"/>
      <c r="Q143" s="519">
        <v>1</v>
      </c>
      <c r="R143" s="518"/>
      <c r="S143" s="519"/>
      <c r="T143" s="518"/>
      <c r="U143" s="519"/>
      <c r="V143" s="518">
        <v>3</v>
      </c>
      <c r="W143" s="519"/>
      <c r="X143" s="518"/>
      <c r="Y143" s="519">
        <v>1</v>
      </c>
      <c r="Z143" s="518">
        <v>2</v>
      </c>
      <c r="AA143" s="519">
        <v>1</v>
      </c>
      <c r="AB143" s="518"/>
      <c r="AC143" s="519"/>
      <c r="AD143" s="518"/>
      <c r="AE143" s="519"/>
      <c r="AF143" s="518"/>
      <c r="AG143" s="519"/>
      <c r="AH143" s="518"/>
      <c r="AI143" s="519"/>
      <c r="AJ143" s="518"/>
      <c r="AK143" s="519"/>
      <c r="AL143" s="518"/>
      <c r="AM143" s="523"/>
      <c r="AN143" s="518"/>
      <c r="AO143" s="519"/>
      <c r="AP143" s="518"/>
      <c r="AQ143" s="523"/>
      <c r="AR143" s="521"/>
      <c r="AS143" s="523"/>
      <c r="AT143" s="521"/>
      <c r="AU143" s="519"/>
      <c r="BR143" s="7"/>
      <c r="CB143" s="7"/>
    </row>
    <row r="144" spans="1:80">
      <c r="A144" s="1989" t="s">
        <v>274</v>
      </c>
      <c r="B144" s="1990"/>
      <c r="C144" s="529">
        <f t="shared" si="0"/>
        <v>0</v>
      </c>
      <c r="D144" s="530">
        <f t="shared" si="1"/>
        <v>0</v>
      </c>
      <c r="E144" s="531">
        <f t="shared" si="1"/>
        <v>0</v>
      </c>
      <c r="F144" s="532"/>
      <c r="G144" s="533"/>
      <c r="H144" s="518"/>
      <c r="I144" s="519"/>
      <c r="J144" s="518"/>
      <c r="K144" s="519"/>
      <c r="L144" s="518"/>
      <c r="M144" s="519"/>
      <c r="N144" s="518"/>
      <c r="O144" s="519"/>
      <c r="P144" s="518"/>
      <c r="Q144" s="519"/>
      <c r="R144" s="518"/>
      <c r="S144" s="519"/>
      <c r="T144" s="518"/>
      <c r="U144" s="519"/>
      <c r="V144" s="518"/>
      <c r="W144" s="519"/>
      <c r="X144" s="518"/>
      <c r="Y144" s="519"/>
      <c r="Z144" s="518"/>
      <c r="AA144" s="519"/>
      <c r="AB144" s="518"/>
      <c r="AC144" s="519"/>
      <c r="AD144" s="518"/>
      <c r="AE144" s="519"/>
      <c r="AF144" s="518"/>
      <c r="AG144" s="519"/>
      <c r="AH144" s="518"/>
      <c r="AI144" s="519"/>
      <c r="AJ144" s="518"/>
      <c r="AK144" s="519"/>
      <c r="AL144" s="518"/>
      <c r="AM144" s="523"/>
      <c r="AN144" s="518"/>
      <c r="AO144" s="519"/>
      <c r="AP144" s="518"/>
      <c r="AQ144" s="523"/>
      <c r="AR144" s="521"/>
      <c r="AS144" s="523"/>
      <c r="AT144" s="521"/>
      <c r="AU144" s="519"/>
      <c r="BR144" s="7"/>
      <c r="CB144" s="7"/>
    </row>
    <row r="145" spans="1:80">
      <c r="A145" s="2001" t="s">
        <v>23</v>
      </c>
      <c r="B145" s="2002"/>
      <c r="C145" s="534">
        <f>SUM(D145:E145)</f>
        <v>0</v>
      </c>
      <c r="D145" s="535">
        <f>SUM(D128:D144)</f>
        <v>0</v>
      </c>
      <c r="E145" s="536">
        <f>SUM(E128:E144)</f>
        <v>0</v>
      </c>
      <c r="F145" s="535">
        <f>SUM(F128:F144)</f>
        <v>0</v>
      </c>
      <c r="G145" s="537">
        <f t="shared" ref="G145:AQ145" si="2">SUM(G128:G144)</f>
        <v>0</v>
      </c>
      <c r="H145" s="535">
        <f t="shared" si="2"/>
        <v>0</v>
      </c>
      <c r="I145" s="537">
        <f t="shared" si="2"/>
        <v>0</v>
      </c>
      <c r="J145" s="535">
        <f t="shared" si="2"/>
        <v>0</v>
      </c>
      <c r="K145" s="537">
        <f t="shared" si="2"/>
        <v>0</v>
      </c>
      <c r="L145" s="535">
        <f t="shared" si="2"/>
        <v>0</v>
      </c>
      <c r="M145" s="537">
        <f t="shared" si="2"/>
        <v>0</v>
      </c>
      <c r="N145" s="538">
        <f t="shared" si="2"/>
        <v>0</v>
      </c>
      <c r="O145" s="537">
        <f t="shared" si="2"/>
        <v>0</v>
      </c>
      <c r="P145" s="538">
        <f t="shared" si="2"/>
        <v>0</v>
      </c>
      <c r="Q145" s="536">
        <f t="shared" si="2"/>
        <v>1</v>
      </c>
      <c r="R145" s="535">
        <f t="shared" si="2"/>
        <v>0</v>
      </c>
      <c r="S145" s="536">
        <f t="shared" si="2"/>
        <v>0</v>
      </c>
      <c r="T145" s="535">
        <f t="shared" si="2"/>
        <v>0</v>
      </c>
      <c r="U145" s="536">
        <f t="shared" si="2"/>
        <v>0</v>
      </c>
      <c r="V145" s="535">
        <f t="shared" si="2"/>
        <v>3</v>
      </c>
      <c r="W145" s="537">
        <f t="shared" si="2"/>
        <v>0</v>
      </c>
      <c r="X145" s="538">
        <f t="shared" si="2"/>
        <v>0</v>
      </c>
      <c r="Y145" s="537">
        <f t="shared" si="2"/>
        <v>1</v>
      </c>
      <c r="Z145" s="538">
        <f t="shared" si="2"/>
        <v>2</v>
      </c>
      <c r="AA145" s="536">
        <f t="shared" si="2"/>
        <v>1</v>
      </c>
      <c r="AB145" s="535">
        <f t="shared" si="2"/>
        <v>0</v>
      </c>
      <c r="AC145" s="536">
        <f t="shared" si="2"/>
        <v>0</v>
      </c>
      <c r="AD145" s="535">
        <f t="shared" si="2"/>
        <v>0</v>
      </c>
      <c r="AE145" s="536">
        <f t="shared" si="2"/>
        <v>0</v>
      </c>
      <c r="AF145" s="535">
        <f t="shared" si="2"/>
        <v>0</v>
      </c>
      <c r="AG145" s="539">
        <f t="shared" si="2"/>
        <v>0</v>
      </c>
      <c r="AH145" s="535">
        <f t="shared" si="2"/>
        <v>0</v>
      </c>
      <c r="AI145" s="539">
        <f t="shared" si="2"/>
        <v>0</v>
      </c>
      <c r="AJ145" s="535">
        <f t="shared" si="2"/>
        <v>0</v>
      </c>
      <c r="AK145" s="539">
        <f t="shared" si="2"/>
        <v>0</v>
      </c>
      <c r="AL145" s="535">
        <f t="shared" si="2"/>
        <v>0</v>
      </c>
      <c r="AM145" s="540">
        <f t="shared" si="2"/>
        <v>0</v>
      </c>
      <c r="AN145" s="535">
        <f t="shared" si="2"/>
        <v>0</v>
      </c>
      <c r="AO145" s="539">
        <f t="shared" si="2"/>
        <v>0</v>
      </c>
      <c r="AP145" s="535">
        <f t="shared" si="2"/>
        <v>0</v>
      </c>
      <c r="AQ145" s="540">
        <f t="shared" si="2"/>
        <v>0</v>
      </c>
      <c r="AR145" s="538"/>
      <c r="AS145" s="540"/>
      <c r="AT145" s="538"/>
      <c r="AU145" s="536"/>
      <c r="BR145" s="7"/>
      <c r="CB145" s="7"/>
    </row>
  </sheetData>
  <mergeCells count="129">
    <mergeCell ref="A140:B140"/>
    <mergeCell ref="A141:B141"/>
    <mergeCell ref="A142:B142"/>
    <mergeCell ref="A143:B143"/>
    <mergeCell ref="A144:B144"/>
    <mergeCell ref="A145:B145"/>
    <mergeCell ref="A134:B134"/>
    <mergeCell ref="A135:B135"/>
    <mergeCell ref="A136:B136"/>
    <mergeCell ref="A137:B137"/>
    <mergeCell ref="A138:B138"/>
    <mergeCell ref="A139:B139"/>
    <mergeCell ref="A128:B128"/>
    <mergeCell ref="A129:B129"/>
    <mergeCell ref="A130:B130"/>
    <mergeCell ref="A131:B131"/>
    <mergeCell ref="A132:B132"/>
    <mergeCell ref="A133:B133"/>
    <mergeCell ref="AB126:AC126"/>
    <mergeCell ref="AD126:AE126"/>
    <mergeCell ref="AF126:AG126"/>
    <mergeCell ref="AJ126:AK126"/>
    <mergeCell ref="AL126:AM126"/>
    <mergeCell ref="AT125:AU126"/>
    <mergeCell ref="F126:G126"/>
    <mergeCell ref="H126:I126"/>
    <mergeCell ref="J126:K126"/>
    <mergeCell ref="L126:M126"/>
    <mergeCell ref="N126:O126"/>
    <mergeCell ref="P126:Q126"/>
    <mergeCell ref="R126:S126"/>
    <mergeCell ref="T126:U126"/>
    <mergeCell ref="A121:B121"/>
    <mergeCell ref="A122:B122"/>
    <mergeCell ref="A123:B123"/>
    <mergeCell ref="A125:B127"/>
    <mergeCell ref="C125:E126"/>
    <mergeCell ref="V126:W126"/>
    <mergeCell ref="X126:Y126"/>
    <mergeCell ref="Z126:AA126"/>
    <mergeCell ref="AH126:AI126"/>
    <mergeCell ref="A100:B100"/>
    <mergeCell ref="A101:B101"/>
    <mergeCell ref="D111:I111"/>
    <mergeCell ref="A114:B114"/>
    <mergeCell ref="A115:B115"/>
    <mergeCell ref="A116:B116"/>
    <mergeCell ref="A117:B117"/>
    <mergeCell ref="A119:B120"/>
    <mergeCell ref="C119:C120"/>
    <mergeCell ref="A108:B108"/>
    <mergeCell ref="A109:B109"/>
    <mergeCell ref="A111:B112"/>
    <mergeCell ref="C111:C112"/>
    <mergeCell ref="D119:I119"/>
    <mergeCell ref="A113:B113"/>
    <mergeCell ref="A102:B102"/>
    <mergeCell ref="A103:B103"/>
    <mergeCell ref="A104:B104"/>
    <mergeCell ref="A105:B105"/>
    <mergeCell ref="A106:B106"/>
    <mergeCell ref="A107:B107"/>
    <mergeCell ref="A95:B95"/>
    <mergeCell ref="A96:B96"/>
    <mergeCell ref="A98:B99"/>
    <mergeCell ref="H86:H87"/>
    <mergeCell ref="I86:I87"/>
    <mergeCell ref="J86:J87"/>
    <mergeCell ref="K86:K87"/>
    <mergeCell ref="A88:A91"/>
    <mergeCell ref="A93:B94"/>
    <mergeCell ref="C93:C94"/>
    <mergeCell ref="C98:C99"/>
    <mergeCell ref="A72:T72"/>
    <mergeCell ref="A74:B74"/>
    <mergeCell ref="A75:A79"/>
    <mergeCell ref="A80:A84"/>
    <mergeCell ref="A86:B87"/>
    <mergeCell ref="C86:C87"/>
    <mergeCell ref="D86:D87"/>
    <mergeCell ref="E86:E87"/>
    <mergeCell ref="F86:F87"/>
    <mergeCell ref="G86:G87"/>
    <mergeCell ref="A52:A58"/>
    <mergeCell ref="A59:A62"/>
    <mergeCell ref="A63:A71"/>
    <mergeCell ref="A18:A23"/>
    <mergeCell ref="A24:A30"/>
    <mergeCell ref="A31:A38"/>
    <mergeCell ref="A39:M39"/>
    <mergeCell ref="A40:B42"/>
    <mergeCell ref="C40:E41"/>
    <mergeCell ref="F40:M40"/>
    <mergeCell ref="F41:G41"/>
    <mergeCell ref="H41:I41"/>
    <mergeCell ref="J41:K41"/>
    <mergeCell ref="A6:X6"/>
    <mergeCell ref="A11:B11"/>
    <mergeCell ref="A12:A17"/>
    <mergeCell ref="N9:O9"/>
    <mergeCell ref="P9:Q9"/>
    <mergeCell ref="R9:S9"/>
    <mergeCell ref="T9:U9"/>
    <mergeCell ref="V9:W9"/>
    <mergeCell ref="X9:Y9"/>
    <mergeCell ref="J111:J113"/>
    <mergeCell ref="D112:E112"/>
    <mergeCell ref="F112:G112"/>
    <mergeCell ref="H112:I112"/>
    <mergeCell ref="AN126:AO126"/>
    <mergeCell ref="AP126:AQ126"/>
    <mergeCell ref="F125:AQ125"/>
    <mergeCell ref="AR125:AS126"/>
    <mergeCell ref="A8:B10"/>
    <mergeCell ref="C8:E9"/>
    <mergeCell ref="F8:AG8"/>
    <mergeCell ref="AH8:AI9"/>
    <mergeCell ref="AJ8:AK9"/>
    <mergeCell ref="F9:G9"/>
    <mergeCell ref="H9:I9"/>
    <mergeCell ref="J9:K9"/>
    <mergeCell ref="L9:M9"/>
    <mergeCell ref="Z9:AA9"/>
    <mergeCell ref="AB9:AC9"/>
    <mergeCell ref="AD9:AE9"/>
    <mergeCell ref="AF9:AG9"/>
    <mergeCell ref="L41:M41"/>
    <mergeCell ref="A43:B43"/>
    <mergeCell ref="A44:A51"/>
  </mergeCells>
  <dataValidations count="2">
    <dataValidation type="whole" allowBlank="1" showInputMessage="1" showErrorMessage="1" errorTitle="Error" error="Por favor ingrese números enteros" sqref="D88:K90 C95:C96 C100:C108 D120:I120" xr:uid="{00000000-0002-0000-0100-000001000000}">
      <formula1>0</formula1>
      <formula2>10000000000</formula2>
    </dataValidation>
    <dataValidation type="whole" allowBlank="1" showInputMessage="1" showErrorMessage="1" sqref="A124:AQ124 AN126:AQ145 G126:AM145 A125:F145 AS127:AS145 AT125:AU145 AR125 AR127:AR145" xr:uid="{00000000-0002-0000-0100-000000000000}">
      <formula1>0</formula1>
      <formula2>1000000000000000</formula2>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O83"/>
  <sheetViews>
    <sheetView workbookViewId="0">
      <selection activeCell="A3" sqref="A3"/>
    </sheetView>
  </sheetViews>
  <sheetFormatPr defaultColWidth="11.42578125" defaultRowHeight="15"/>
  <cols>
    <col min="1" max="1" width="31.5703125" customWidth="1"/>
    <col min="2" max="2" width="26" customWidth="1"/>
    <col min="3" max="3" width="19.5703125" customWidth="1"/>
    <col min="4" max="4" width="14.7109375" customWidth="1"/>
    <col min="5" max="5" width="13.28515625" customWidth="1"/>
    <col min="6" max="6" width="13.7109375" customWidth="1"/>
    <col min="7" max="7" width="16.140625" customWidth="1"/>
  </cols>
  <sheetData>
    <row r="1" spans="1:129">
      <c r="A1" s="541" t="s">
        <v>14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3"/>
      <c r="AL1" s="3"/>
      <c r="AM1" s="3"/>
      <c r="AN1" s="3"/>
      <c r="AO1" s="3"/>
      <c r="AP1" s="3"/>
      <c r="AQ1" s="542"/>
      <c r="AR1" s="3"/>
      <c r="AS1" s="3"/>
      <c r="AT1" s="3"/>
      <c r="AU1" s="3"/>
      <c r="AV1" s="3"/>
      <c r="AW1" s="3"/>
      <c r="AX1" s="3"/>
      <c r="AY1" s="3"/>
      <c r="AZ1" s="3"/>
      <c r="BA1" s="2"/>
      <c r="BB1" s="3"/>
      <c r="BC1" s="3"/>
      <c r="BD1" s="3"/>
      <c r="BE1" s="3"/>
      <c r="BF1" s="3"/>
      <c r="BG1" s="3"/>
      <c r="BH1" s="3"/>
      <c r="BI1" s="3"/>
      <c r="BJ1" s="54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row>
    <row r="2" spans="1:129">
      <c r="A2" s="541" t="s">
        <v>15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c r="AK2" s="3"/>
      <c r="AL2" s="3"/>
      <c r="AM2" s="3"/>
      <c r="AN2" s="3"/>
      <c r="AO2" s="3"/>
      <c r="AP2" s="3"/>
      <c r="AQ2" s="542"/>
      <c r="AR2" s="3"/>
      <c r="AS2" s="3"/>
      <c r="AT2" s="3"/>
      <c r="AU2" s="3"/>
      <c r="AV2" s="3"/>
      <c r="AW2" s="3"/>
      <c r="AX2" s="3"/>
      <c r="AY2" s="3"/>
      <c r="AZ2" s="3"/>
      <c r="BA2" s="2"/>
      <c r="BB2" s="3"/>
      <c r="BC2" s="3"/>
      <c r="BD2" s="3"/>
      <c r="BE2" s="3"/>
      <c r="BF2" s="3"/>
      <c r="BG2" s="3"/>
      <c r="BH2" s="3"/>
      <c r="BI2" s="3"/>
      <c r="BJ2" s="54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row>
    <row r="3" spans="1:129">
      <c r="A3" s="541" t="s">
        <v>16</v>
      </c>
      <c r="B3" s="2"/>
      <c r="C3" s="2"/>
      <c r="D3" s="544"/>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c r="AK3" s="3"/>
      <c r="AL3" s="3"/>
      <c r="AM3" s="3"/>
      <c r="AN3" s="3"/>
      <c r="AO3" s="3"/>
      <c r="AP3" s="3"/>
      <c r="AQ3" s="542"/>
      <c r="AR3" s="3"/>
      <c r="AS3" s="3"/>
      <c r="AT3" s="3"/>
      <c r="AU3" s="3"/>
      <c r="AV3" s="3"/>
      <c r="AW3" s="3"/>
      <c r="AX3" s="3"/>
      <c r="AY3" s="3"/>
      <c r="AZ3" s="3"/>
      <c r="BA3" s="2"/>
      <c r="BB3" s="3"/>
      <c r="BC3" s="3"/>
      <c r="BD3" s="3"/>
      <c r="BE3" s="3"/>
      <c r="BF3" s="3"/>
      <c r="BG3" s="3"/>
      <c r="BH3" s="3"/>
      <c r="BI3" s="3"/>
      <c r="BJ3" s="54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row>
    <row r="4" spans="1:129">
      <c r="A4" s="541" t="s">
        <v>17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3"/>
      <c r="AK4" s="3"/>
      <c r="AL4" s="3"/>
      <c r="AM4" s="3"/>
      <c r="AN4" s="3"/>
      <c r="AO4" s="3"/>
      <c r="AP4" s="3"/>
      <c r="AQ4" s="542"/>
      <c r="AR4" s="3"/>
      <c r="AS4" s="3"/>
      <c r="AT4" s="3"/>
      <c r="AU4" s="3"/>
      <c r="AV4" s="3"/>
      <c r="AW4" s="3"/>
      <c r="AX4" s="3"/>
      <c r="AY4" s="3"/>
      <c r="AZ4" s="3"/>
      <c r="BA4" s="2"/>
      <c r="BB4" s="3"/>
      <c r="BC4" s="3"/>
      <c r="BD4" s="3"/>
      <c r="BE4" s="3"/>
      <c r="BF4" s="3"/>
      <c r="BG4" s="3"/>
      <c r="BH4" s="3"/>
      <c r="BI4" s="3"/>
      <c r="BJ4" s="54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row>
    <row r="5" spans="1:129">
      <c r="A5" s="541" t="s">
        <v>18</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3"/>
      <c r="AK5" s="3"/>
      <c r="AL5" s="3"/>
      <c r="AM5" s="3"/>
      <c r="AN5" s="3"/>
      <c r="AO5" s="3"/>
      <c r="AP5" s="3"/>
      <c r="AQ5" s="542"/>
      <c r="AR5" s="3"/>
      <c r="AS5" s="3"/>
      <c r="AT5" s="3"/>
      <c r="AU5" s="3"/>
      <c r="AV5" s="3"/>
      <c r="AW5" s="3"/>
      <c r="AX5" s="3"/>
      <c r="AY5" s="3"/>
      <c r="AZ5" s="3"/>
      <c r="BA5" s="2"/>
      <c r="BB5" s="3"/>
      <c r="BC5" s="3"/>
      <c r="BD5" s="3"/>
      <c r="BE5" s="3"/>
      <c r="BF5" s="3"/>
      <c r="BG5" s="3"/>
      <c r="BH5" s="3"/>
      <c r="BI5" s="3"/>
      <c r="BJ5" s="54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row>
    <row r="6" spans="1:129">
      <c r="A6" s="54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3"/>
      <c r="AK6" s="3"/>
      <c r="AL6" s="3"/>
      <c r="AM6" s="3"/>
      <c r="AN6" s="3"/>
      <c r="AO6" s="3"/>
      <c r="AP6" s="3"/>
      <c r="AQ6" s="542"/>
      <c r="AR6" s="3"/>
      <c r="AS6" s="3"/>
      <c r="AT6" s="3"/>
      <c r="AU6" s="3"/>
      <c r="AV6" s="3"/>
      <c r="AW6" s="3"/>
      <c r="AX6" s="3"/>
      <c r="AY6" s="3"/>
      <c r="AZ6" s="3"/>
      <c r="BA6" s="2"/>
      <c r="BB6" s="3"/>
      <c r="BC6" s="3"/>
      <c r="BD6" s="3"/>
      <c r="BE6" s="3"/>
      <c r="BF6" s="3"/>
      <c r="BG6" s="3"/>
      <c r="BH6" s="3"/>
      <c r="BI6" s="3"/>
      <c r="BJ6" s="54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row>
    <row r="7" spans="1:129" ht="18">
      <c r="A7" s="2050" t="s">
        <v>275</v>
      </c>
      <c r="B7" s="2050"/>
      <c r="C7" s="2050"/>
      <c r="D7" s="2050"/>
      <c r="E7" s="2050"/>
      <c r="F7" s="2050"/>
      <c r="G7" s="2050"/>
      <c r="H7" s="2050"/>
      <c r="I7" s="2050"/>
      <c r="J7" s="2050"/>
      <c r="K7" s="2050"/>
      <c r="L7" s="2050"/>
      <c r="M7" s="2050"/>
      <c r="N7" s="2050"/>
      <c r="O7" s="2050"/>
      <c r="P7" s="2050"/>
      <c r="Q7" s="2050"/>
      <c r="R7" s="2050"/>
      <c r="S7" s="2050"/>
      <c r="T7" s="2050"/>
      <c r="U7" s="2050"/>
      <c r="V7" s="2050"/>
      <c r="W7" s="2050"/>
      <c r="X7" s="2050"/>
      <c r="Y7" s="2050"/>
      <c r="Z7" s="260"/>
      <c r="AA7" s="260"/>
      <c r="AB7" s="260"/>
      <c r="AC7" s="260"/>
      <c r="AD7" s="260"/>
      <c r="AE7" s="260"/>
      <c r="AF7" s="260"/>
      <c r="AG7" s="260"/>
      <c r="AH7" s="260"/>
      <c r="AI7" s="260"/>
      <c r="AJ7" s="260"/>
      <c r="AK7" s="260"/>
      <c r="AL7" s="260"/>
      <c r="AM7" s="260"/>
      <c r="AN7" s="260"/>
      <c r="AO7" s="545"/>
      <c r="AP7" s="260"/>
      <c r="AQ7" s="546"/>
      <c r="AR7" s="260"/>
      <c r="AS7" s="260"/>
      <c r="AT7" s="260"/>
      <c r="AU7" s="260"/>
      <c r="AV7" s="260"/>
      <c r="AW7" s="260"/>
      <c r="AX7" s="260"/>
      <c r="AY7" s="260"/>
      <c r="AZ7" s="260"/>
      <c r="BA7" s="260"/>
      <c r="BB7" s="260"/>
      <c r="BC7" s="260"/>
      <c r="BD7" s="260"/>
      <c r="BE7" s="260"/>
      <c r="BF7" s="260"/>
      <c r="BG7" s="260"/>
      <c r="BH7" s="260"/>
      <c r="BI7" s="260"/>
      <c r="BJ7" s="547"/>
      <c r="BK7" s="260"/>
      <c r="BL7" s="260"/>
      <c r="BM7" s="260"/>
      <c r="BN7" s="260"/>
      <c r="BO7" s="260"/>
      <c r="BP7" s="260"/>
      <c r="BQ7" s="260"/>
      <c r="BR7" s="260"/>
      <c r="BS7" s="260"/>
      <c r="BT7" s="260"/>
      <c r="BU7" s="260"/>
      <c r="BV7" s="260"/>
      <c r="BW7" s="260"/>
      <c r="BX7" s="260"/>
      <c r="BY7" s="260"/>
      <c r="BZ7" s="260"/>
      <c r="CA7" s="260"/>
      <c r="CB7" s="260"/>
      <c r="CC7" s="260"/>
      <c r="CD7" s="260"/>
      <c r="CE7" s="260"/>
      <c r="CF7" s="260"/>
      <c r="CG7" s="260"/>
      <c r="CH7" s="260"/>
      <c r="CI7" s="260"/>
      <c r="CJ7" s="260"/>
      <c r="CK7" s="260"/>
      <c r="CL7" s="260"/>
      <c r="CM7" s="260"/>
      <c r="CN7" s="260"/>
      <c r="CO7" s="260"/>
      <c r="CP7" s="260"/>
      <c r="CQ7" s="260"/>
      <c r="CR7" s="260"/>
      <c r="CS7" s="260"/>
      <c r="CT7" s="260"/>
      <c r="CU7" s="260"/>
      <c r="CV7" s="260"/>
      <c r="CW7" s="260"/>
      <c r="CX7" s="260"/>
      <c r="CY7" s="260"/>
      <c r="CZ7" s="260"/>
      <c r="DA7" s="260"/>
      <c r="DB7" s="260"/>
      <c r="DC7" s="260"/>
      <c r="DD7" s="260"/>
      <c r="DE7" s="260"/>
      <c r="DF7" s="260"/>
      <c r="DG7" s="260"/>
      <c r="DH7" s="260"/>
      <c r="DI7" s="260"/>
      <c r="DJ7" s="260"/>
      <c r="DK7" s="260"/>
      <c r="DL7" s="260"/>
      <c r="DM7" s="260"/>
      <c r="DN7" s="260"/>
      <c r="DO7" s="260"/>
      <c r="DP7" s="260"/>
      <c r="DQ7" s="260"/>
      <c r="DR7" s="260"/>
      <c r="DS7" s="260"/>
      <c r="DT7" s="260"/>
      <c r="DU7" s="260"/>
      <c r="DV7" s="260"/>
      <c r="DW7" s="260"/>
      <c r="DX7" s="260"/>
      <c r="DY7" s="260"/>
    </row>
    <row r="8" spans="1:129" s="553" customFormat="1" ht="15.75">
      <c r="A8" s="548" t="s">
        <v>276</v>
      </c>
      <c r="B8" s="548"/>
      <c r="C8" s="549"/>
      <c r="D8" s="550"/>
      <c r="E8" s="550"/>
      <c r="F8" s="550"/>
      <c r="G8" s="550"/>
      <c r="H8" s="550"/>
      <c r="I8" s="550"/>
      <c r="J8" s="550"/>
      <c r="K8" s="551"/>
      <c r="L8" s="550"/>
      <c r="M8" s="550"/>
      <c r="N8" s="552"/>
      <c r="O8" s="552"/>
      <c r="AC8" s="554"/>
    </row>
    <row r="9" spans="1:129" ht="15" customHeight="1">
      <c r="A9" s="2051" t="s">
        <v>277</v>
      </c>
      <c r="B9" s="2051"/>
      <c r="C9" s="1920" t="s">
        <v>23</v>
      </c>
      <c r="D9" s="1921"/>
      <c r="E9" s="1922"/>
      <c r="F9" s="2038" t="s">
        <v>278</v>
      </c>
      <c r="G9" s="2038"/>
      <c r="H9" s="2038"/>
      <c r="I9" s="2038"/>
      <c r="J9" s="2038"/>
      <c r="K9" s="2038"/>
      <c r="L9" s="2038"/>
      <c r="M9" s="2038"/>
      <c r="N9" s="2038"/>
      <c r="O9" s="2038"/>
      <c r="P9" s="2038"/>
      <c r="Q9" s="2038"/>
      <c r="R9" s="2038"/>
      <c r="S9" s="2038"/>
      <c r="T9" s="2038"/>
      <c r="U9" s="2038"/>
      <c r="V9" s="2038"/>
      <c r="W9" s="2038"/>
      <c r="X9" s="2038"/>
      <c r="Y9" s="2038"/>
      <c r="Z9" s="2038"/>
      <c r="AA9" s="2038"/>
      <c r="AB9" s="2038"/>
      <c r="AC9" s="2038"/>
      <c r="AD9" s="2038"/>
      <c r="AE9" s="2038"/>
      <c r="AF9" s="2038"/>
      <c r="AG9" s="2038"/>
      <c r="AH9" s="2038"/>
      <c r="AI9" s="2038"/>
      <c r="AJ9" s="2038"/>
      <c r="AK9" s="2038"/>
      <c r="AL9" s="2038"/>
      <c r="AM9" s="2039"/>
      <c r="AN9" s="2012" t="s">
        <v>279</v>
      </c>
      <c r="AO9" s="2012" t="s">
        <v>26</v>
      </c>
      <c r="AP9" s="2013"/>
      <c r="AQ9" s="170"/>
      <c r="AR9" s="7"/>
      <c r="AS9" s="7"/>
      <c r="AT9" s="7"/>
      <c r="AU9" s="7"/>
      <c r="AV9" s="7"/>
      <c r="AW9" s="7"/>
      <c r="AX9" s="7"/>
      <c r="AY9" s="7"/>
      <c r="AZ9" s="7"/>
      <c r="BB9" s="7"/>
      <c r="BC9" s="7"/>
      <c r="BD9" s="7"/>
      <c r="BE9" s="7"/>
      <c r="BF9" s="7"/>
      <c r="BG9" s="7"/>
      <c r="BH9" s="7"/>
      <c r="BI9" s="7"/>
      <c r="BK9" s="7"/>
    </row>
    <row r="10" spans="1:129" ht="15" customHeight="1">
      <c r="A10" s="2052"/>
      <c r="B10" s="2052"/>
      <c r="C10" s="1923"/>
      <c r="D10" s="1924"/>
      <c r="E10" s="1925"/>
      <c r="F10" s="2039" t="s">
        <v>280</v>
      </c>
      <c r="G10" s="2040"/>
      <c r="H10" s="2039" t="s">
        <v>281</v>
      </c>
      <c r="I10" s="2040"/>
      <c r="J10" s="2039" t="s">
        <v>258</v>
      </c>
      <c r="K10" s="2040"/>
      <c r="L10" s="2033" t="s">
        <v>29</v>
      </c>
      <c r="M10" s="2033"/>
      <c r="N10" s="2033" t="s">
        <v>30</v>
      </c>
      <c r="O10" s="2033"/>
      <c r="P10" s="2033" t="s">
        <v>31</v>
      </c>
      <c r="Q10" s="2033"/>
      <c r="R10" s="2032" t="s">
        <v>32</v>
      </c>
      <c r="S10" s="1935"/>
      <c r="T10" s="2033" t="s">
        <v>33</v>
      </c>
      <c r="U10" s="2033"/>
      <c r="V10" s="2032" t="s">
        <v>34</v>
      </c>
      <c r="W10" s="1935"/>
      <c r="X10" s="2033" t="s">
        <v>35</v>
      </c>
      <c r="Y10" s="2033"/>
      <c r="Z10" s="2032" t="s">
        <v>36</v>
      </c>
      <c r="AA10" s="1935"/>
      <c r="AB10" s="2033" t="s">
        <v>37</v>
      </c>
      <c r="AC10" s="2033"/>
      <c r="AD10" s="2032" t="s">
        <v>38</v>
      </c>
      <c r="AE10" s="1935"/>
      <c r="AF10" s="2034" t="s">
        <v>39</v>
      </c>
      <c r="AG10" s="2035"/>
      <c r="AH10" s="2034" t="s">
        <v>282</v>
      </c>
      <c r="AI10" s="2035"/>
      <c r="AJ10" s="2034" t="s">
        <v>283</v>
      </c>
      <c r="AK10" s="2035"/>
      <c r="AL10" s="2034" t="s">
        <v>284</v>
      </c>
      <c r="AM10" s="2037"/>
      <c r="AN10" s="2036"/>
      <c r="AO10" s="2014"/>
      <c r="AP10" s="2015"/>
      <c r="AQ10" s="170"/>
      <c r="AR10" s="7"/>
      <c r="AS10" s="7"/>
      <c r="AT10" s="7"/>
      <c r="AU10" s="7"/>
      <c r="AV10" s="7"/>
      <c r="AW10" s="7"/>
      <c r="AX10" s="7"/>
      <c r="AY10" s="7"/>
      <c r="AZ10" s="7"/>
      <c r="BB10" s="7"/>
      <c r="BC10" s="7"/>
      <c r="BD10" s="7"/>
      <c r="BE10" s="7"/>
      <c r="BF10" s="7"/>
      <c r="BG10" s="7"/>
      <c r="BH10" s="7"/>
      <c r="BI10" s="7"/>
      <c r="BK10" s="7"/>
    </row>
    <row r="11" spans="1:129" ht="21">
      <c r="A11" s="2052"/>
      <c r="B11" s="2052"/>
      <c r="C11" s="555" t="s">
        <v>173</v>
      </c>
      <c r="D11" s="556" t="s">
        <v>174</v>
      </c>
      <c r="E11" s="557" t="s">
        <v>175</v>
      </c>
      <c r="F11" s="558" t="s">
        <v>174</v>
      </c>
      <c r="G11" s="557" t="s">
        <v>175</v>
      </c>
      <c r="H11" s="558" t="s">
        <v>174</v>
      </c>
      <c r="I11" s="557" t="s">
        <v>175</v>
      </c>
      <c r="J11" s="558" t="s">
        <v>174</v>
      </c>
      <c r="K11" s="557" t="s">
        <v>175</v>
      </c>
      <c r="L11" s="559" t="s">
        <v>174</v>
      </c>
      <c r="M11" s="560" t="s">
        <v>175</v>
      </c>
      <c r="N11" s="559" t="s">
        <v>174</v>
      </c>
      <c r="O11" s="560" t="s">
        <v>175</v>
      </c>
      <c r="P11" s="559" t="s">
        <v>174</v>
      </c>
      <c r="Q11" s="560" t="s">
        <v>175</v>
      </c>
      <c r="R11" s="561" t="s">
        <v>174</v>
      </c>
      <c r="S11" s="122" t="s">
        <v>175</v>
      </c>
      <c r="T11" s="559" t="s">
        <v>174</v>
      </c>
      <c r="U11" s="560" t="s">
        <v>175</v>
      </c>
      <c r="V11" s="561" t="s">
        <v>174</v>
      </c>
      <c r="W11" s="122" t="s">
        <v>175</v>
      </c>
      <c r="X11" s="559" t="s">
        <v>174</v>
      </c>
      <c r="Y11" s="560" t="s">
        <v>175</v>
      </c>
      <c r="Z11" s="561" t="s">
        <v>174</v>
      </c>
      <c r="AA11" s="122" t="s">
        <v>175</v>
      </c>
      <c r="AB11" s="559" t="s">
        <v>174</v>
      </c>
      <c r="AC11" s="560" t="s">
        <v>175</v>
      </c>
      <c r="AD11" s="561" t="s">
        <v>174</v>
      </c>
      <c r="AE11" s="122" t="s">
        <v>175</v>
      </c>
      <c r="AF11" s="562" t="s">
        <v>285</v>
      </c>
      <c r="AG11" s="563" t="s">
        <v>175</v>
      </c>
      <c r="AH11" s="562" t="s">
        <v>285</v>
      </c>
      <c r="AI11" s="563" t="s">
        <v>175</v>
      </c>
      <c r="AJ11" s="562" t="s">
        <v>285</v>
      </c>
      <c r="AK11" s="563" t="s">
        <v>175</v>
      </c>
      <c r="AL11" s="562" t="s">
        <v>285</v>
      </c>
      <c r="AM11" s="564" t="s">
        <v>175</v>
      </c>
      <c r="AN11" s="2014"/>
      <c r="AO11" s="565" t="s">
        <v>285</v>
      </c>
      <c r="AP11" s="566" t="s">
        <v>175</v>
      </c>
      <c r="AQ11" s="170"/>
      <c r="AR11" s="7"/>
      <c r="AS11" s="7"/>
      <c r="AT11" s="7"/>
      <c r="AU11" s="7"/>
      <c r="AV11" s="7"/>
      <c r="AW11" s="7"/>
      <c r="AX11" s="7"/>
      <c r="AY11" s="7"/>
      <c r="AZ11" s="7"/>
      <c r="BB11" s="7"/>
      <c r="BC11" s="7"/>
      <c r="BD11" s="7"/>
      <c r="BE11" s="7"/>
      <c r="BF11" s="7"/>
      <c r="BG11" s="7"/>
      <c r="BH11" s="7"/>
      <c r="BI11" s="7"/>
      <c r="BK11" s="7"/>
    </row>
    <row r="12" spans="1:129" ht="15.75">
      <c r="A12" s="2068" t="s">
        <v>286</v>
      </c>
      <c r="B12" s="567" t="s">
        <v>220</v>
      </c>
      <c r="C12" s="568">
        <f>SUM(D12:E12)</f>
        <v>0</v>
      </c>
      <c r="D12" s="569">
        <v>0</v>
      </c>
      <c r="E12" s="570">
        <v>0</v>
      </c>
      <c r="F12" s="571"/>
      <c r="G12" s="572"/>
      <c r="H12" s="573"/>
      <c r="I12" s="574"/>
      <c r="J12" s="573"/>
      <c r="K12" s="574"/>
      <c r="L12" s="573"/>
      <c r="M12" s="574"/>
      <c r="N12" s="573"/>
      <c r="O12" s="574"/>
      <c r="P12" s="573"/>
      <c r="Q12" s="574"/>
      <c r="R12" s="573"/>
      <c r="S12" s="574"/>
      <c r="T12" s="573"/>
      <c r="U12" s="574"/>
      <c r="V12" s="573"/>
      <c r="W12" s="574"/>
      <c r="X12" s="573"/>
      <c r="Y12" s="574"/>
      <c r="Z12" s="573"/>
      <c r="AA12" s="574"/>
      <c r="AB12" s="573"/>
      <c r="AC12" s="574"/>
      <c r="AD12" s="573"/>
      <c r="AE12" s="574"/>
      <c r="AF12" s="573"/>
      <c r="AG12" s="574"/>
      <c r="AH12" s="573"/>
      <c r="AI12" s="574"/>
      <c r="AJ12" s="573"/>
      <c r="AK12" s="574"/>
      <c r="AL12" s="573"/>
      <c r="AM12" s="575"/>
      <c r="AN12" s="576"/>
      <c r="AO12" s="577"/>
      <c r="AP12" s="578"/>
      <c r="AQ12" s="170" t="s">
        <v>70</v>
      </c>
      <c r="AR12" s="7"/>
      <c r="AS12" s="7"/>
      <c r="AT12" s="7"/>
      <c r="AU12" s="7"/>
      <c r="AV12" s="7"/>
      <c r="AW12" s="7"/>
      <c r="AX12" s="7"/>
      <c r="AY12" s="7"/>
      <c r="AZ12" s="7"/>
      <c r="BB12" s="475" t="s">
        <v>77</v>
      </c>
      <c r="BC12" s="475" t="s">
        <v>77</v>
      </c>
      <c r="BD12" s="7"/>
      <c r="BE12" s="63" t="s">
        <v>77</v>
      </c>
      <c r="BF12" s="7"/>
      <c r="BG12" s="216"/>
      <c r="BH12" s="216"/>
      <c r="BI12" s="216"/>
      <c r="BJ12" s="579">
        <v>0</v>
      </c>
      <c r="BK12" s="579">
        <v>0</v>
      </c>
    </row>
    <row r="13" spans="1:129" ht="15.75">
      <c r="A13" s="2069"/>
      <c r="B13" s="580" t="s">
        <v>221</v>
      </c>
      <c r="C13" s="581">
        <f t="shared" ref="C13:C21" si="0">SUM(D13:E13)</f>
        <v>0</v>
      </c>
      <c r="D13" s="582">
        <v>0</v>
      </c>
      <c r="E13" s="583">
        <v>0</v>
      </c>
      <c r="F13" s="584"/>
      <c r="G13" s="585"/>
      <c r="H13" s="586"/>
      <c r="I13" s="587"/>
      <c r="J13" s="588"/>
      <c r="K13" s="589"/>
      <c r="L13" s="586"/>
      <c r="M13" s="587"/>
      <c r="N13" s="586"/>
      <c r="O13" s="587"/>
      <c r="P13" s="586"/>
      <c r="Q13" s="587"/>
      <c r="R13" s="586"/>
      <c r="S13" s="587"/>
      <c r="T13" s="586"/>
      <c r="U13" s="587"/>
      <c r="V13" s="586"/>
      <c r="W13" s="587"/>
      <c r="X13" s="586"/>
      <c r="Y13" s="587"/>
      <c r="Z13" s="586"/>
      <c r="AA13" s="587"/>
      <c r="AB13" s="586"/>
      <c r="AC13" s="587"/>
      <c r="AD13" s="586"/>
      <c r="AE13" s="587"/>
      <c r="AF13" s="586"/>
      <c r="AG13" s="587"/>
      <c r="AH13" s="586"/>
      <c r="AI13" s="587"/>
      <c r="AJ13" s="586"/>
      <c r="AK13" s="587"/>
      <c r="AL13" s="586"/>
      <c r="AM13" s="590"/>
      <c r="AN13" s="591"/>
      <c r="AO13" s="592"/>
      <c r="AP13" s="593"/>
      <c r="AQ13" s="170" t="s">
        <v>70</v>
      </c>
      <c r="AR13" s="7"/>
      <c r="AS13" s="7"/>
      <c r="AT13" s="7"/>
      <c r="AU13" s="7"/>
      <c r="AV13" s="7"/>
      <c r="AW13" s="7"/>
      <c r="AX13" s="7"/>
      <c r="AY13" s="7"/>
      <c r="AZ13" s="7"/>
      <c r="BB13" s="475" t="s">
        <v>77</v>
      </c>
      <c r="BC13" s="475" t="s">
        <v>77</v>
      </c>
      <c r="BD13" s="7"/>
      <c r="BE13" s="63" t="s">
        <v>77</v>
      </c>
      <c r="BF13" s="7"/>
      <c r="BG13" s="216"/>
      <c r="BH13" s="216"/>
      <c r="BI13" s="216"/>
      <c r="BJ13" s="579">
        <v>0</v>
      </c>
      <c r="BK13" s="579">
        <v>0</v>
      </c>
    </row>
    <row r="14" spans="1:129" ht="15.75">
      <c r="A14" s="2070"/>
      <c r="B14" s="594" t="s">
        <v>287</v>
      </c>
      <c r="C14" s="595">
        <f t="shared" si="0"/>
        <v>0</v>
      </c>
      <c r="D14" s="596">
        <v>0</v>
      </c>
      <c r="E14" s="597">
        <v>0</v>
      </c>
      <c r="F14" s="598"/>
      <c r="G14" s="599"/>
      <c r="H14" s="600"/>
      <c r="I14" s="601"/>
      <c r="J14" s="600"/>
      <c r="K14" s="601"/>
      <c r="L14" s="600"/>
      <c r="M14" s="601"/>
      <c r="N14" s="600"/>
      <c r="O14" s="601"/>
      <c r="P14" s="600"/>
      <c r="Q14" s="601"/>
      <c r="R14" s="600"/>
      <c r="S14" s="601"/>
      <c r="T14" s="600"/>
      <c r="U14" s="601"/>
      <c r="V14" s="600"/>
      <c r="W14" s="601"/>
      <c r="X14" s="600"/>
      <c r="Y14" s="601"/>
      <c r="Z14" s="600"/>
      <c r="AA14" s="601"/>
      <c r="AB14" s="600"/>
      <c r="AC14" s="601"/>
      <c r="AD14" s="600"/>
      <c r="AE14" s="601"/>
      <c r="AF14" s="600"/>
      <c r="AG14" s="601"/>
      <c r="AH14" s="600"/>
      <c r="AI14" s="601"/>
      <c r="AJ14" s="600"/>
      <c r="AK14" s="601"/>
      <c r="AL14" s="600"/>
      <c r="AM14" s="602"/>
      <c r="AN14" s="603"/>
      <c r="AO14" s="604"/>
      <c r="AP14" s="605"/>
      <c r="AQ14" s="170" t="s">
        <v>70</v>
      </c>
      <c r="AR14" s="7"/>
      <c r="AS14" s="7"/>
      <c r="AT14" s="7"/>
      <c r="AU14" s="7"/>
      <c r="AV14" s="7"/>
      <c r="AW14" s="7"/>
      <c r="AX14" s="7"/>
      <c r="AY14" s="7"/>
      <c r="AZ14" s="7"/>
      <c r="BB14" s="475" t="s">
        <v>77</v>
      </c>
      <c r="BC14" s="475" t="s">
        <v>77</v>
      </c>
      <c r="BD14" s="7"/>
      <c r="BE14" s="63" t="s">
        <v>77</v>
      </c>
      <c r="BF14" s="7"/>
      <c r="BG14" s="216"/>
      <c r="BH14" s="216"/>
      <c r="BI14" s="216"/>
      <c r="BJ14" s="579">
        <v>0</v>
      </c>
      <c r="BK14" s="579">
        <v>0</v>
      </c>
    </row>
    <row r="15" spans="1:129" ht="15.75">
      <c r="A15" s="2071" t="s">
        <v>288</v>
      </c>
      <c r="B15" s="567" t="s">
        <v>220</v>
      </c>
      <c r="C15" s="568">
        <f t="shared" si="0"/>
        <v>0</v>
      </c>
      <c r="D15" s="569">
        <v>0</v>
      </c>
      <c r="E15" s="570">
        <v>0</v>
      </c>
      <c r="F15" s="571"/>
      <c r="G15" s="572"/>
      <c r="H15" s="571"/>
      <c r="I15" s="572"/>
      <c r="J15" s="571"/>
      <c r="K15" s="572"/>
      <c r="L15" s="571"/>
      <c r="M15" s="572"/>
      <c r="N15" s="571"/>
      <c r="O15" s="572"/>
      <c r="P15" s="571"/>
      <c r="Q15" s="572"/>
      <c r="R15" s="571"/>
      <c r="S15" s="572"/>
      <c r="T15" s="571"/>
      <c r="U15" s="572"/>
      <c r="V15" s="571"/>
      <c r="W15" s="572"/>
      <c r="X15" s="571"/>
      <c r="Y15" s="572"/>
      <c r="Z15" s="571"/>
      <c r="AA15" s="572"/>
      <c r="AB15" s="571"/>
      <c r="AC15" s="572"/>
      <c r="AD15" s="571"/>
      <c r="AE15" s="572"/>
      <c r="AF15" s="571"/>
      <c r="AG15" s="572"/>
      <c r="AH15" s="571"/>
      <c r="AI15" s="572"/>
      <c r="AJ15" s="571"/>
      <c r="AK15" s="572"/>
      <c r="AL15" s="571"/>
      <c r="AM15" s="606"/>
      <c r="AN15" s="576"/>
      <c r="AO15" s="577"/>
      <c r="AP15" s="578"/>
      <c r="AQ15" s="170" t="s">
        <v>70</v>
      </c>
      <c r="AR15" s="7"/>
      <c r="AS15" s="7"/>
      <c r="AT15" s="7"/>
      <c r="AU15" s="7"/>
      <c r="AV15" s="7"/>
      <c r="AW15" s="7"/>
      <c r="AX15" s="7"/>
      <c r="AY15" s="7"/>
      <c r="AZ15" s="7"/>
      <c r="BB15" s="475" t="s">
        <v>77</v>
      </c>
      <c r="BC15" s="475" t="s">
        <v>77</v>
      </c>
      <c r="BD15" s="7"/>
      <c r="BE15" s="63" t="s">
        <v>77</v>
      </c>
      <c r="BF15" s="7"/>
      <c r="BG15" s="216"/>
      <c r="BH15" s="216"/>
      <c r="BI15" s="216"/>
      <c r="BJ15" s="579">
        <v>0</v>
      </c>
      <c r="BK15" s="579">
        <v>0</v>
      </c>
    </row>
    <row r="16" spans="1:129" ht="15.75">
      <c r="A16" s="2072"/>
      <c r="B16" s="580" t="s">
        <v>221</v>
      </c>
      <c r="C16" s="581">
        <f t="shared" si="0"/>
        <v>0</v>
      </c>
      <c r="D16" s="582">
        <v>0</v>
      </c>
      <c r="E16" s="583">
        <v>0</v>
      </c>
      <c r="F16" s="584"/>
      <c r="G16" s="585"/>
      <c r="H16" s="584"/>
      <c r="I16" s="585"/>
      <c r="J16" s="584"/>
      <c r="K16" s="585"/>
      <c r="L16" s="584"/>
      <c r="M16" s="585"/>
      <c r="N16" s="584"/>
      <c r="O16" s="585"/>
      <c r="P16" s="584"/>
      <c r="Q16" s="585"/>
      <c r="R16" s="584"/>
      <c r="S16" s="585"/>
      <c r="T16" s="584"/>
      <c r="U16" s="585"/>
      <c r="V16" s="584"/>
      <c r="W16" s="585"/>
      <c r="X16" s="584"/>
      <c r="Y16" s="585"/>
      <c r="Z16" s="584"/>
      <c r="AA16" s="585"/>
      <c r="AB16" s="584"/>
      <c r="AC16" s="585"/>
      <c r="AD16" s="584"/>
      <c r="AE16" s="585"/>
      <c r="AF16" s="584"/>
      <c r="AG16" s="585"/>
      <c r="AH16" s="584"/>
      <c r="AI16" s="585"/>
      <c r="AJ16" s="584"/>
      <c r="AK16" s="585"/>
      <c r="AL16" s="584"/>
      <c r="AM16" s="607"/>
      <c r="AN16" s="591"/>
      <c r="AO16" s="592"/>
      <c r="AP16" s="593"/>
      <c r="AQ16" s="170" t="s">
        <v>70</v>
      </c>
      <c r="AR16" s="7"/>
      <c r="AS16" s="7"/>
      <c r="AT16" s="7"/>
      <c r="AU16" s="7"/>
      <c r="AV16" s="7"/>
      <c r="AW16" s="7"/>
      <c r="AX16" s="7"/>
      <c r="AY16" s="7"/>
      <c r="AZ16" s="7"/>
      <c r="BB16" s="475" t="s">
        <v>77</v>
      </c>
      <c r="BC16" s="475" t="s">
        <v>77</v>
      </c>
      <c r="BD16" s="7"/>
      <c r="BE16" s="63" t="s">
        <v>77</v>
      </c>
      <c r="BF16" s="7"/>
      <c r="BG16" s="216"/>
      <c r="BH16" s="216"/>
      <c r="BI16" s="216"/>
      <c r="BJ16" s="579">
        <v>0</v>
      </c>
      <c r="BK16" s="579">
        <v>0</v>
      </c>
    </row>
    <row r="17" spans="1:145" ht="15.75">
      <c r="A17" s="2073"/>
      <c r="B17" s="594" t="s">
        <v>287</v>
      </c>
      <c r="C17" s="608">
        <f t="shared" si="0"/>
        <v>0</v>
      </c>
      <c r="D17" s="609">
        <v>0</v>
      </c>
      <c r="E17" s="610">
        <v>0</v>
      </c>
      <c r="F17" s="598"/>
      <c r="G17" s="599"/>
      <c r="H17" s="611"/>
      <c r="I17" s="612"/>
      <c r="J17" s="611"/>
      <c r="K17" s="612"/>
      <c r="L17" s="611"/>
      <c r="M17" s="612"/>
      <c r="N17" s="611"/>
      <c r="O17" s="612"/>
      <c r="P17" s="611"/>
      <c r="Q17" s="612"/>
      <c r="R17" s="611"/>
      <c r="S17" s="612"/>
      <c r="T17" s="611"/>
      <c r="U17" s="612"/>
      <c r="V17" s="611"/>
      <c r="W17" s="612"/>
      <c r="X17" s="611"/>
      <c r="Y17" s="612"/>
      <c r="Z17" s="611"/>
      <c r="AA17" s="612"/>
      <c r="AB17" s="611"/>
      <c r="AC17" s="612"/>
      <c r="AD17" s="611"/>
      <c r="AE17" s="612"/>
      <c r="AF17" s="611"/>
      <c r="AG17" s="612"/>
      <c r="AH17" s="611"/>
      <c r="AI17" s="612"/>
      <c r="AJ17" s="611"/>
      <c r="AK17" s="612"/>
      <c r="AL17" s="611"/>
      <c r="AM17" s="613"/>
      <c r="AN17" s="614"/>
      <c r="AO17" s="615"/>
      <c r="AP17" s="616"/>
      <c r="AQ17" s="170" t="s">
        <v>70</v>
      </c>
      <c r="AR17" s="7"/>
      <c r="AS17" s="7"/>
      <c r="AT17" s="7"/>
      <c r="AU17" s="7"/>
      <c r="AV17" s="7"/>
      <c r="AW17" s="7"/>
      <c r="AX17" s="7"/>
      <c r="AY17" s="7"/>
      <c r="AZ17" s="7"/>
      <c r="BB17" s="475" t="s">
        <v>77</v>
      </c>
      <c r="BC17" s="475" t="s">
        <v>77</v>
      </c>
      <c r="BD17" s="7"/>
      <c r="BE17" s="63" t="s">
        <v>77</v>
      </c>
      <c r="BF17" s="7"/>
      <c r="BG17" s="216"/>
      <c r="BH17" s="216"/>
      <c r="BI17" s="216"/>
      <c r="BJ17" s="579">
        <v>0</v>
      </c>
      <c r="BK17" s="579">
        <v>0</v>
      </c>
    </row>
    <row r="18" spans="1:145" ht="24" customHeight="1">
      <c r="A18" s="2074" t="s">
        <v>289</v>
      </c>
      <c r="B18" s="617" t="s">
        <v>290</v>
      </c>
      <c r="C18" s="581">
        <f t="shared" si="0"/>
        <v>0</v>
      </c>
      <c r="D18" s="618">
        <v>0</v>
      </c>
      <c r="E18" s="619">
        <v>0</v>
      </c>
      <c r="F18" s="573"/>
      <c r="G18" s="574"/>
      <c r="H18" s="573"/>
      <c r="I18" s="574"/>
      <c r="J18" s="573"/>
      <c r="K18" s="574"/>
      <c r="L18" s="573"/>
      <c r="M18" s="574"/>
      <c r="N18" s="573"/>
      <c r="O18" s="574"/>
      <c r="P18" s="573"/>
      <c r="Q18" s="574"/>
      <c r="R18" s="573"/>
      <c r="S18" s="574"/>
      <c r="T18" s="573"/>
      <c r="U18" s="574"/>
      <c r="V18" s="571"/>
      <c r="W18" s="572"/>
      <c r="X18" s="571"/>
      <c r="Y18" s="572"/>
      <c r="Z18" s="571"/>
      <c r="AA18" s="572"/>
      <c r="AB18" s="571"/>
      <c r="AC18" s="572"/>
      <c r="AD18" s="571"/>
      <c r="AE18" s="572"/>
      <c r="AF18" s="571"/>
      <c r="AG18" s="572"/>
      <c r="AH18" s="571"/>
      <c r="AI18" s="572"/>
      <c r="AJ18" s="571"/>
      <c r="AK18" s="572"/>
      <c r="AL18" s="571"/>
      <c r="AM18" s="606"/>
      <c r="AN18" s="576"/>
      <c r="AO18" s="620"/>
      <c r="AP18" s="621"/>
      <c r="AQ18" s="170" t="s">
        <v>70</v>
      </c>
      <c r="AR18" s="7"/>
      <c r="AS18" s="7"/>
      <c r="AT18" s="7"/>
      <c r="AU18" s="7"/>
      <c r="AV18" s="7"/>
      <c r="AW18" s="7"/>
      <c r="AX18" s="7"/>
      <c r="AY18" s="7"/>
      <c r="AZ18" s="7"/>
      <c r="BB18" s="475" t="s">
        <v>77</v>
      </c>
      <c r="BC18" s="475" t="s">
        <v>77</v>
      </c>
      <c r="BD18" s="7"/>
      <c r="BE18" s="63" t="s">
        <v>77</v>
      </c>
      <c r="BF18" s="7"/>
      <c r="BG18" s="216"/>
      <c r="BH18" s="216"/>
      <c r="BI18" s="216"/>
      <c r="BJ18" s="579">
        <v>0</v>
      </c>
      <c r="BK18" s="579">
        <v>0</v>
      </c>
    </row>
    <row r="19" spans="1:145" ht="33" customHeight="1">
      <c r="A19" s="2070"/>
      <c r="B19" s="622" t="s">
        <v>291</v>
      </c>
      <c r="C19" s="623">
        <f t="shared" si="0"/>
        <v>0</v>
      </c>
      <c r="D19" s="609">
        <v>0</v>
      </c>
      <c r="E19" s="610">
        <v>0</v>
      </c>
      <c r="F19" s="624"/>
      <c r="G19" s="625"/>
      <c r="H19" s="624"/>
      <c r="I19" s="625"/>
      <c r="J19" s="624"/>
      <c r="K19" s="625"/>
      <c r="L19" s="624"/>
      <c r="M19" s="625"/>
      <c r="N19" s="624"/>
      <c r="O19" s="625"/>
      <c r="P19" s="624"/>
      <c r="Q19" s="625"/>
      <c r="R19" s="626"/>
      <c r="S19" s="627"/>
      <c r="T19" s="626"/>
      <c r="U19" s="627"/>
      <c r="V19" s="628"/>
      <c r="W19" s="629"/>
      <c r="X19" s="628"/>
      <c r="Y19" s="629"/>
      <c r="Z19" s="628"/>
      <c r="AA19" s="629"/>
      <c r="AB19" s="628"/>
      <c r="AC19" s="629"/>
      <c r="AD19" s="628"/>
      <c r="AE19" s="629"/>
      <c r="AF19" s="628"/>
      <c r="AG19" s="629"/>
      <c r="AH19" s="628"/>
      <c r="AI19" s="629"/>
      <c r="AJ19" s="628"/>
      <c r="AK19" s="629"/>
      <c r="AL19" s="628"/>
      <c r="AM19" s="630"/>
      <c r="AN19" s="614"/>
      <c r="AO19" s="631"/>
      <c r="AP19" s="632"/>
      <c r="AQ19" s="170" t="s">
        <v>70</v>
      </c>
      <c r="AR19" s="7"/>
      <c r="AS19" s="7"/>
      <c r="AT19" s="7"/>
      <c r="AU19" s="7"/>
      <c r="AV19" s="7"/>
      <c r="AW19" s="7"/>
      <c r="AX19" s="7"/>
      <c r="AY19" s="7"/>
      <c r="AZ19" s="7"/>
      <c r="BB19" s="475" t="s">
        <v>77</v>
      </c>
      <c r="BC19" s="475" t="s">
        <v>77</v>
      </c>
      <c r="BD19" s="7"/>
      <c r="BE19" s="63" t="s">
        <v>77</v>
      </c>
      <c r="BF19" s="7"/>
      <c r="BG19" s="216"/>
      <c r="BH19" s="216"/>
      <c r="BI19" s="216"/>
      <c r="BJ19" s="579">
        <v>0</v>
      </c>
      <c r="BK19" s="579">
        <v>0</v>
      </c>
    </row>
    <row r="20" spans="1:145" ht="15.75">
      <c r="A20" s="2075" t="s">
        <v>292</v>
      </c>
      <c r="B20" s="2075"/>
      <c r="C20" s="581">
        <f t="shared" si="0"/>
        <v>0</v>
      </c>
      <c r="D20" s="618">
        <v>0</v>
      </c>
      <c r="E20" s="619">
        <v>0</v>
      </c>
      <c r="F20" s="633"/>
      <c r="G20" s="634"/>
      <c r="H20" s="633"/>
      <c r="I20" s="634"/>
      <c r="J20" s="633"/>
      <c r="K20" s="634"/>
      <c r="L20" s="633"/>
      <c r="M20" s="634"/>
      <c r="N20" s="633"/>
      <c r="O20" s="634"/>
      <c r="P20" s="633"/>
      <c r="Q20" s="634"/>
      <c r="R20" s="633"/>
      <c r="S20" s="634"/>
      <c r="T20" s="633"/>
      <c r="U20" s="634"/>
      <c r="V20" s="633"/>
      <c r="W20" s="634"/>
      <c r="X20" s="633"/>
      <c r="Y20" s="634"/>
      <c r="Z20" s="633"/>
      <c r="AA20" s="634"/>
      <c r="AB20" s="633"/>
      <c r="AC20" s="634"/>
      <c r="AD20" s="633"/>
      <c r="AE20" s="634"/>
      <c r="AF20" s="633"/>
      <c r="AG20" s="634"/>
      <c r="AH20" s="633"/>
      <c r="AI20" s="634"/>
      <c r="AJ20" s="633"/>
      <c r="AK20" s="634"/>
      <c r="AL20" s="633"/>
      <c r="AM20" s="635"/>
      <c r="AN20" s="636"/>
      <c r="AO20" s="637"/>
      <c r="AP20" s="638"/>
      <c r="AQ20" s="170" t="s">
        <v>70</v>
      </c>
      <c r="AR20" s="7"/>
      <c r="AS20" s="7"/>
      <c r="AT20" s="7"/>
      <c r="AU20" s="7"/>
      <c r="AV20" s="7"/>
      <c r="AW20" s="7"/>
      <c r="AX20" s="7"/>
      <c r="AY20" s="7"/>
      <c r="AZ20" s="7"/>
      <c r="BB20" s="7"/>
      <c r="BC20" s="475" t="s">
        <v>77</v>
      </c>
      <c r="BD20" s="7"/>
      <c r="BE20" s="63" t="s">
        <v>77</v>
      </c>
      <c r="BF20" s="7"/>
      <c r="BG20" s="216"/>
      <c r="BH20" s="216"/>
      <c r="BI20" s="216"/>
      <c r="BK20" s="579">
        <v>0</v>
      </c>
    </row>
    <row r="21" spans="1:145" ht="15.75">
      <c r="A21" s="1999" t="s">
        <v>293</v>
      </c>
      <c r="B21" s="2000"/>
      <c r="C21" s="639">
        <f t="shared" si="0"/>
        <v>0</v>
      </c>
      <c r="D21" s="582">
        <v>0</v>
      </c>
      <c r="E21" s="583">
        <v>0</v>
      </c>
      <c r="F21" s="633"/>
      <c r="G21" s="634"/>
      <c r="H21" s="633"/>
      <c r="I21" s="634"/>
      <c r="J21" s="633"/>
      <c r="K21" s="634"/>
      <c r="L21" s="633"/>
      <c r="M21" s="634"/>
      <c r="N21" s="633"/>
      <c r="O21" s="634"/>
      <c r="P21" s="633"/>
      <c r="Q21" s="634"/>
      <c r="R21" s="633"/>
      <c r="S21" s="634"/>
      <c r="T21" s="633"/>
      <c r="U21" s="634"/>
      <c r="V21" s="633"/>
      <c r="W21" s="634"/>
      <c r="X21" s="633"/>
      <c r="Y21" s="634"/>
      <c r="Z21" s="633"/>
      <c r="AA21" s="634"/>
      <c r="AB21" s="633"/>
      <c r="AC21" s="634"/>
      <c r="AD21" s="633"/>
      <c r="AE21" s="634"/>
      <c r="AF21" s="633"/>
      <c r="AG21" s="634"/>
      <c r="AH21" s="633"/>
      <c r="AI21" s="634"/>
      <c r="AJ21" s="633"/>
      <c r="AK21" s="634"/>
      <c r="AL21" s="633"/>
      <c r="AM21" s="635"/>
      <c r="AN21" s="640"/>
      <c r="AO21" s="592"/>
      <c r="AP21" s="593"/>
      <c r="AQ21" s="170" t="s">
        <v>70</v>
      </c>
      <c r="AR21" s="7"/>
      <c r="AS21" s="7"/>
      <c r="AT21" s="7"/>
      <c r="AU21" s="7"/>
      <c r="AV21" s="7"/>
      <c r="AW21" s="7"/>
      <c r="AX21" s="7"/>
      <c r="AY21" s="7"/>
      <c r="AZ21" s="7"/>
      <c r="BB21" s="7"/>
      <c r="BC21" s="475" t="s">
        <v>77</v>
      </c>
      <c r="BD21" s="7"/>
      <c r="BE21" s="63" t="s">
        <v>77</v>
      </c>
      <c r="BF21" s="7"/>
      <c r="BG21" s="216"/>
      <c r="BH21" s="216"/>
      <c r="BI21" s="216"/>
      <c r="BK21" s="579">
        <v>0</v>
      </c>
    </row>
    <row r="22" spans="1:145" ht="15.75">
      <c r="A22" s="2017" t="s">
        <v>294</v>
      </c>
      <c r="B22" s="2018"/>
      <c r="C22" s="641">
        <v>0</v>
      </c>
      <c r="D22" s="582">
        <v>0</v>
      </c>
      <c r="E22" s="583">
        <v>0</v>
      </c>
      <c r="F22" s="633"/>
      <c r="G22" s="634"/>
      <c r="H22" s="633"/>
      <c r="I22" s="634"/>
      <c r="J22" s="633"/>
      <c r="K22" s="634"/>
      <c r="L22" s="633"/>
      <c r="M22" s="634"/>
      <c r="N22" s="633"/>
      <c r="O22" s="634"/>
      <c r="P22" s="633"/>
      <c r="Q22" s="634"/>
      <c r="R22" s="633"/>
      <c r="S22" s="634"/>
      <c r="T22" s="633"/>
      <c r="U22" s="634"/>
      <c r="V22" s="633"/>
      <c r="W22" s="634"/>
      <c r="X22" s="633"/>
      <c r="Y22" s="634"/>
      <c r="Z22" s="633"/>
      <c r="AA22" s="634"/>
      <c r="AB22" s="633"/>
      <c r="AC22" s="634"/>
      <c r="AD22" s="633"/>
      <c r="AE22" s="634"/>
      <c r="AF22" s="633"/>
      <c r="AG22" s="634"/>
      <c r="AH22" s="633"/>
      <c r="AI22" s="634"/>
      <c r="AJ22" s="633"/>
      <c r="AK22" s="634"/>
      <c r="AL22" s="633"/>
      <c r="AM22" s="635"/>
      <c r="AN22" s="640"/>
      <c r="AO22" s="592"/>
      <c r="AP22" s="593"/>
      <c r="AQ22" s="170" t="s">
        <v>70</v>
      </c>
      <c r="AR22" s="7"/>
      <c r="AS22" s="7"/>
      <c r="AT22" s="7"/>
      <c r="AU22" s="7"/>
      <c r="AV22" s="7"/>
      <c r="AW22" s="7"/>
      <c r="AX22" s="7"/>
      <c r="AY22" s="7"/>
      <c r="AZ22" s="7"/>
      <c r="BB22" s="7"/>
      <c r="BC22" s="475" t="s">
        <v>77</v>
      </c>
      <c r="BD22" s="7"/>
      <c r="BE22" s="63" t="s">
        <v>77</v>
      </c>
      <c r="BF22" s="7"/>
      <c r="BG22" s="216"/>
      <c r="BH22" s="216"/>
      <c r="BI22" s="216"/>
      <c r="BK22" s="579">
        <v>0</v>
      </c>
    </row>
    <row r="23" spans="1:145" ht="15.75">
      <c r="A23" s="2019" t="s">
        <v>295</v>
      </c>
      <c r="B23" s="2020"/>
      <c r="C23" s="581">
        <f t="shared" ref="C23:C24" si="1">SUM(D23:E23)</f>
        <v>0</v>
      </c>
      <c r="D23" s="618">
        <v>0</v>
      </c>
      <c r="E23" s="619">
        <v>0</v>
      </c>
      <c r="F23" s="633"/>
      <c r="G23" s="634"/>
      <c r="H23" s="633"/>
      <c r="I23" s="634"/>
      <c r="J23" s="633"/>
      <c r="K23" s="634"/>
      <c r="L23" s="633"/>
      <c r="M23" s="634"/>
      <c r="N23" s="633"/>
      <c r="O23" s="634"/>
      <c r="P23" s="633"/>
      <c r="Q23" s="634"/>
      <c r="R23" s="633"/>
      <c r="S23" s="634"/>
      <c r="T23" s="633"/>
      <c r="U23" s="634"/>
      <c r="V23" s="633"/>
      <c r="W23" s="634"/>
      <c r="X23" s="633"/>
      <c r="Y23" s="634"/>
      <c r="Z23" s="633"/>
      <c r="AA23" s="634"/>
      <c r="AB23" s="633"/>
      <c r="AC23" s="634"/>
      <c r="AD23" s="633"/>
      <c r="AE23" s="634"/>
      <c r="AF23" s="588"/>
      <c r="AG23" s="589"/>
      <c r="AH23" s="588"/>
      <c r="AI23" s="589"/>
      <c r="AJ23" s="588"/>
      <c r="AK23" s="589"/>
      <c r="AL23" s="588"/>
      <c r="AM23" s="642"/>
      <c r="AN23" s="640"/>
      <c r="AO23" s="592"/>
      <c r="AP23" s="593"/>
      <c r="AQ23" s="170" t="s">
        <v>70</v>
      </c>
      <c r="AR23" s="7"/>
      <c r="AS23" s="7"/>
      <c r="AT23" s="7"/>
      <c r="AU23" s="7"/>
      <c r="AV23" s="7"/>
      <c r="AW23" s="7"/>
      <c r="AX23" s="7"/>
      <c r="AY23" s="7"/>
      <c r="AZ23" s="7"/>
      <c r="BB23" s="7"/>
      <c r="BC23" s="475" t="s">
        <v>77</v>
      </c>
      <c r="BD23" s="7"/>
      <c r="BE23" s="63" t="s">
        <v>77</v>
      </c>
      <c r="BF23" s="7"/>
      <c r="BG23" s="216"/>
      <c r="BH23" s="216"/>
      <c r="BI23" s="216"/>
      <c r="BK23" s="579">
        <v>0</v>
      </c>
    </row>
    <row r="24" spans="1:145" ht="15.75">
      <c r="A24" s="2021" t="s">
        <v>296</v>
      </c>
      <c r="B24" s="2022"/>
      <c r="C24" s="639">
        <f t="shared" si="1"/>
        <v>0</v>
      </c>
      <c r="D24" s="582">
        <v>0</v>
      </c>
      <c r="E24" s="583">
        <v>0</v>
      </c>
      <c r="F24" s="633"/>
      <c r="G24" s="634"/>
      <c r="H24" s="633"/>
      <c r="I24" s="634"/>
      <c r="J24" s="633"/>
      <c r="K24" s="634"/>
      <c r="L24" s="633"/>
      <c r="M24" s="634"/>
      <c r="N24" s="633"/>
      <c r="O24" s="634"/>
      <c r="P24" s="633"/>
      <c r="Q24" s="634"/>
      <c r="R24" s="633"/>
      <c r="S24" s="634"/>
      <c r="T24" s="633"/>
      <c r="U24" s="634"/>
      <c r="V24" s="633"/>
      <c r="W24" s="634"/>
      <c r="X24" s="633"/>
      <c r="Y24" s="634"/>
      <c r="Z24" s="633"/>
      <c r="AA24" s="634"/>
      <c r="AB24" s="633"/>
      <c r="AC24" s="634"/>
      <c r="AD24" s="633"/>
      <c r="AE24" s="634"/>
      <c r="AF24" s="633"/>
      <c r="AG24" s="634"/>
      <c r="AH24" s="633"/>
      <c r="AI24" s="634"/>
      <c r="AJ24" s="633"/>
      <c r="AK24" s="634"/>
      <c r="AL24" s="633"/>
      <c r="AM24" s="635"/>
      <c r="AN24" s="640"/>
      <c r="AO24" s="592"/>
      <c r="AP24" s="593"/>
      <c r="AQ24" s="170" t="s">
        <v>70</v>
      </c>
      <c r="AR24" s="7"/>
      <c r="AS24" s="7"/>
      <c r="AT24" s="7"/>
      <c r="AU24" s="7"/>
      <c r="AV24" s="7"/>
      <c r="AW24" s="7"/>
      <c r="AX24" s="7"/>
      <c r="AY24" s="7"/>
      <c r="AZ24" s="7"/>
      <c r="BB24" s="7"/>
      <c r="BC24" s="475" t="s">
        <v>77</v>
      </c>
      <c r="BD24" s="7"/>
      <c r="BE24" s="63" t="s">
        <v>77</v>
      </c>
      <c r="BF24" s="7"/>
      <c r="BG24" s="216"/>
      <c r="BH24" s="216"/>
      <c r="BI24" s="216"/>
      <c r="BK24" s="579">
        <v>0</v>
      </c>
    </row>
    <row r="25" spans="1:145" ht="15.75">
      <c r="A25" s="643" t="s">
        <v>297</v>
      </c>
      <c r="B25" s="644"/>
      <c r="C25" s="641">
        <v>0</v>
      </c>
      <c r="D25" s="582">
        <v>0</v>
      </c>
      <c r="E25" s="583">
        <v>0</v>
      </c>
      <c r="F25" s="633"/>
      <c r="G25" s="634"/>
      <c r="H25" s="633"/>
      <c r="I25" s="634"/>
      <c r="J25" s="633"/>
      <c r="K25" s="634"/>
      <c r="L25" s="633"/>
      <c r="M25" s="634"/>
      <c r="N25" s="633"/>
      <c r="O25" s="634"/>
      <c r="P25" s="633"/>
      <c r="Q25" s="634"/>
      <c r="R25" s="633"/>
      <c r="S25" s="634"/>
      <c r="T25" s="633"/>
      <c r="U25" s="634"/>
      <c r="V25" s="633"/>
      <c r="W25" s="634"/>
      <c r="X25" s="633"/>
      <c r="Y25" s="634"/>
      <c r="Z25" s="633"/>
      <c r="AA25" s="634"/>
      <c r="AB25" s="633"/>
      <c r="AC25" s="634"/>
      <c r="AD25" s="633"/>
      <c r="AE25" s="634"/>
      <c r="AF25" s="633"/>
      <c r="AG25" s="634"/>
      <c r="AH25" s="633"/>
      <c r="AI25" s="634"/>
      <c r="AJ25" s="633"/>
      <c r="AK25" s="634"/>
      <c r="AL25" s="633"/>
      <c r="AM25" s="635"/>
      <c r="AN25" s="640"/>
      <c r="AO25" s="592"/>
      <c r="AP25" s="593"/>
      <c r="AQ25" s="170" t="s">
        <v>70</v>
      </c>
      <c r="AR25" s="7"/>
      <c r="AS25" s="7"/>
      <c r="AT25" s="7"/>
      <c r="AU25" s="7"/>
      <c r="AV25" s="7"/>
      <c r="AW25" s="7"/>
      <c r="AX25" s="7"/>
      <c r="AY25" s="7"/>
      <c r="AZ25" s="7"/>
      <c r="BB25" s="7"/>
      <c r="BC25" s="475" t="s">
        <v>77</v>
      </c>
      <c r="BD25" s="7"/>
      <c r="BE25" s="63" t="s">
        <v>77</v>
      </c>
      <c r="BF25" s="7"/>
      <c r="BG25" s="216"/>
      <c r="BH25" s="216"/>
      <c r="BI25" s="216"/>
      <c r="BK25" s="579">
        <v>0</v>
      </c>
    </row>
    <row r="26" spans="1:145" ht="15.75">
      <c r="A26" s="2021" t="s">
        <v>298</v>
      </c>
      <c r="B26" s="2022"/>
      <c r="C26" s="639">
        <f t="shared" ref="C26:C37" si="2">SUM(D26:E26)</f>
        <v>0</v>
      </c>
      <c r="D26" s="582">
        <v>0</v>
      </c>
      <c r="E26" s="583">
        <v>0</v>
      </c>
      <c r="F26" s="633"/>
      <c r="G26" s="634"/>
      <c r="H26" s="633"/>
      <c r="I26" s="634"/>
      <c r="J26" s="633"/>
      <c r="K26" s="634"/>
      <c r="L26" s="633"/>
      <c r="M26" s="634"/>
      <c r="N26" s="633"/>
      <c r="O26" s="634"/>
      <c r="P26" s="633"/>
      <c r="Q26" s="634"/>
      <c r="R26" s="633"/>
      <c r="S26" s="634"/>
      <c r="T26" s="633"/>
      <c r="U26" s="634"/>
      <c r="V26" s="633"/>
      <c r="W26" s="634"/>
      <c r="X26" s="633"/>
      <c r="Y26" s="634"/>
      <c r="Z26" s="633"/>
      <c r="AA26" s="634"/>
      <c r="AB26" s="633"/>
      <c r="AC26" s="634"/>
      <c r="AD26" s="633"/>
      <c r="AE26" s="634"/>
      <c r="AF26" s="633"/>
      <c r="AG26" s="634"/>
      <c r="AH26" s="633"/>
      <c r="AI26" s="634"/>
      <c r="AJ26" s="633"/>
      <c r="AK26" s="634"/>
      <c r="AL26" s="633"/>
      <c r="AM26" s="635"/>
      <c r="AN26" s="640"/>
      <c r="AO26" s="592"/>
      <c r="AP26" s="593"/>
      <c r="AQ26" s="170" t="s">
        <v>70</v>
      </c>
      <c r="AR26" s="7"/>
      <c r="AS26" s="7"/>
      <c r="AT26" s="7"/>
      <c r="AU26" s="7"/>
      <c r="AV26" s="7"/>
      <c r="AW26" s="7"/>
      <c r="AX26" s="7"/>
      <c r="AY26" s="7"/>
      <c r="AZ26" s="7"/>
      <c r="BA26" s="7"/>
      <c r="BB26" s="7"/>
      <c r="BC26" s="475" t="s">
        <v>77</v>
      </c>
      <c r="BD26" s="7"/>
      <c r="BE26" s="63" t="s">
        <v>77</v>
      </c>
      <c r="BF26" s="7"/>
      <c r="BG26" s="216"/>
      <c r="BH26" s="216"/>
      <c r="BI26" s="216"/>
      <c r="BJ26" s="547"/>
      <c r="BK26" s="579">
        <v>0</v>
      </c>
      <c r="BL26" s="216"/>
      <c r="BM26" s="216"/>
      <c r="BN26" s="216"/>
      <c r="BO26" s="216"/>
      <c r="BP26" s="216"/>
      <c r="BQ26" s="216"/>
      <c r="BR26" s="216"/>
      <c r="BS26" s="216"/>
      <c r="BT26" s="216"/>
      <c r="BU26" s="216"/>
      <c r="BV26" s="216"/>
      <c r="BW26" s="216"/>
      <c r="BX26" s="216"/>
      <c r="BY26" s="216"/>
      <c r="BZ26" s="216"/>
      <c r="CA26" s="216"/>
      <c r="CB26" s="216"/>
      <c r="CC26" s="216"/>
      <c r="CD26" s="216"/>
      <c r="CE26" s="216"/>
      <c r="CF26" s="216"/>
      <c r="CG26" s="216"/>
      <c r="CH26" s="216"/>
      <c r="CI26" s="216"/>
      <c r="CJ26" s="216"/>
      <c r="CK26" s="216"/>
      <c r="CL26" s="216"/>
      <c r="CM26" s="216"/>
      <c r="CN26" s="216"/>
      <c r="CO26" s="216"/>
      <c r="CP26" s="216"/>
      <c r="CQ26" s="216"/>
      <c r="CR26" s="216"/>
      <c r="CS26" s="216"/>
      <c r="CT26" s="216"/>
      <c r="CU26" s="216"/>
      <c r="CV26" s="216"/>
      <c r="CW26" s="216"/>
      <c r="CX26" s="216"/>
      <c r="CY26" s="216"/>
      <c r="CZ26" s="216"/>
      <c r="DA26" s="216"/>
      <c r="DB26" s="216"/>
      <c r="DC26" s="216"/>
      <c r="DD26" s="216"/>
      <c r="DE26" s="216"/>
      <c r="DF26" s="216"/>
      <c r="DG26" s="216"/>
      <c r="DH26" s="216"/>
      <c r="DI26" s="216"/>
      <c r="DJ26" s="216"/>
      <c r="DK26" s="216"/>
      <c r="DL26" s="216"/>
      <c r="DM26" s="216"/>
      <c r="DN26" s="216"/>
      <c r="DO26" s="216"/>
      <c r="DP26" s="216"/>
      <c r="DQ26" s="216"/>
      <c r="DR26" s="216"/>
      <c r="DS26" s="216"/>
      <c r="DT26" s="216"/>
      <c r="DU26" s="216"/>
      <c r="DV26" s="216"/>
      <c r="DW26" s="216"/>
      <c r="DX26" s="216"/>
      <c r="DY26" s="216"/>
      <c r="DZ26" s="216"/>
      <c r="EA26" s="216"/>
      <c r="EB26" s="216"/>
      <c r="EC26" s="216"/>
      <c r="ED26" s="216"/>
      <c r="EE26" s="216"/>
      <c r="EF26" s="216"/>
      <c r="EG26" s="216"/>
      <c r="EH26" s="216"/>
      <c r="EI26" s="216"/>
      <c r="EJ26" s="216"/>
      <c r="EK26" s="216"/>
      <c r="EL26" s="216"/>
      <c r="EM26" s="216"/>
      <c r="EN26" s="216"/>
      <c r="EO26" s="216"/>
    </row>
    <row r="27" spans="1:145" ht="15.75">
      <c r="A27" s="2021" t="s">
        <v>299</v>
      </c>
      <c r="B27" s="2023"/>
      <c r="C27" s="639">
        <f t="shared" si="2"/>
        <v>0</v>
      </c>
      <c r="D27" s="582">
        <v>0</v>
      </c>
      <c r="E27" s="583">
        <v>0</v>
      </c>
      <c r="F27" s="633"/>
      <c r="G27" s="634"/>
      <c r="H27" s="633"/>
      <c r="I27" s="634"/>
      <c r="J27" s="633"/>
      <c r="K27" s="634"/>
      <c r="L27" s="633"/>
      <c r="M27" s="634"/>
      <c r="N27" s="633"/>
      <c r="O27" s="634"/>
      <c r="P27" s="633"/>
      <c r="Q27" s="634"/>
      <c r="R27" s="633"/>
      <c r="S27" s="634"/>
      <c r="T27" s="633"/>
      <c r="U27" s="634"/>
      <c r="V27" s="633"/>
      <c r="W27" s="634"/>
      <c r="X27" s="633"/>
      <c r="Y27" s="634"/>
      <c r="Z27" s="633"/>
      <c r="AA27" s="634"/>
      <c r="AB27" s="633"/>
      <c r="AC27" s="634"/>
      <c r="AD27" s="633"/>
      <c r="AE27" s="634"/>
      <c r="AF27" s="633"/>
      <c r="AG27" s="634"/>
      <c r="AH27" s="633"/>
      <c r="AI27" s="634"/>
      <c r="AJ27" s="633"/>
      <c r="AK27" s="634"/>
      <c r="AL27" s="633"/>
      <c r="AM27" s="635"/>
      <c r="AN27" s="640"/>
      <c r="AO27" s="592"/>
      <c r="AP27" s="593"/>
      <c r="AQ27" s="170" t="s">
        <v>70</v>
      </c>
      <c r="AR27" s="7"/>
      <c r="AS27" s="7"/>
      <c r="AT27" s="7"/>
      <c r="AU27" s="7"/>
      <c r="AV27" s="7"/>
      <c r="AW27" s="7"/>
      <c r="AX27" s="7"/>
      <c r="AY27" s="7"/>
      <c r="AZ27" s="7"/>
      <c r="BA27" s="7"/>
      <c r="BB27" s="7"/>
      <c r="BC27" s="475" t="s">
        <v>77</v>
      </c>
      <c r="BD27" s="7"/>
      <c r="BE27" s="63" t="s">
        <v>77</v>
      </c>
      <c r="BF27" s="7"/>
      <c r="BG27" s="216"/>
      <c r="BH27" s="216"/>
      <c r="BI27" s="216"/>
      <c r="BJ27" s="547"/>
      <c r="BK27" s="579">
        <v>0</v>
      </c>
      <c r="BL27" s="216"/>
      <c r="BM27" s="216"/>
      <c r="BN27" s="216"/>
      <c r="BO27" s="216"/>
      <c r="BP27" s="216"/>
      <c r="BQ27" s="216"/>
      <c r="BR27" s="216"/>
      <c r="BS27" s="216"/>
      <c r="BT27" s="216"/>
      <c r="BU27" s="216"/>
      <c r="BV27" s="216"/>
      <c r="BW27" s="216"/>
      <c r="BX27" s="216"/>
      <c r="BY27" s="216"/>
      <c r="BZ27" s="216"/>
      <c r="CA27" s="216"/>
      <c r="CB27" s="216"/>
      <c r="CC27" s="216"/>
      <c r="CD27" s="216"/>
      <c r="CE27" s="216"/>
      <c r="CF27" s="216"/>
      <c r="CG27" s="216"/>
      <c r="CH27" s="216"/>
      <c r="CI27" s="216"/>
      <c r="CJ27" s="216"/>
      <c r="CK27" s="216"/>
      <c r="CL27" s="216"/>
      <c r="CM27" s="216"/>
      <c r="CN27" s="216"/>
      <c r="CO27" s="216"/>
      <c r="CP27" s="216"/>
      <c r="CQ27" s="216"/>
      <c r="CR27" s="216"/>
      <c r="CS27" s="216"/>
      <c r="CT27" s="216"/>
      <c r="CU27" s="216"/>
      <c r="CV27" s="216"/>
      <c r="CW27" s="216"/>
      <c r="CX27" s="216"/>
      <c r="CY27" s="216"/>
      <c r="CZ27" s="216"/>
      <c r="DA27" s="216"/>
      <c r="DB27" s="216"/>
      <c r="DC27" s="216"/>
      <c r="DD27" s="216"/>
      <c r="DE27" s="216"/>
      <c r="DF27" s="216"/>
      <c r="DG27" s="216"/>
      <c r="DH27" s="216"/>
      <c r="DI27" s="216"/>
      <c r="DJ27" s="216"/>
      <c r="DK27" s="216"/>
      <c r="DL27" s="216"/>
      <c r="DM27" s="216"/>
      <c r="DN27" s="216"/>
      <c r="DO27" s="216"/>
      <c r="DP27" s="216"/>
      <c r="DQ27" s="216"/>
      <c r="DR27" s="216"/>
      <c r="DS27" s="216"/>
      <c r="DT27" s="216"/>
      <c r="DU27" s="216"/>
      <c r="DV27" s="216"/>
      <c r="DW27" s="216"/>
      <c r="DX27" s="216"/>
      <c r="DY27" s="216"/>
      <c r="DZ27" s="216"/>
      <c r="EA27" s="216"/>
      <c r="EB27" s="216"/>
      <c r="EC27" s="216"/>
      <c r="ED27" s="216"/>
      <c r="EE27" s="216"/>
      <c r="EF27" s="216"/>
      <c r="EG27" s="216"/>
      <c r="EH27" s="216"/>
      <c r="EI27" s="216"/>
      <c r="EJ27" s="216"/>
      <c r="EK27" s="216"/>
      <c r="EL27" s="216"/>
      <c r="EM27" s="216"/>
      <c r="EN27" s="216"/>
      <c r="EO27" s="216"/>
    </row>
    <row r="28" spans="1:145" ht="15.75">
      <c r="A28" s="2024" t="s">
        <v>300</v>
      </c>
      <c r="B28" s="2025"/>
      <c r="C28" s="639">
        <f t="shared" si="2"/>
        <v>0</v>
      </c>
      <c r="D28" s="582">
        <v>0</v>
      </c>
      <c r="E28" s="583">
        <v>0</v>
      </c>
      <c r="F28" s="633"/>
      <c r="G28" s="634"/>
      <c r="H28" s="633"/>
      <c r="I28" s="634"/>
      <c r="J28" s="633"/>
      <c r="K28" s="634"/>
      <c r="L28" s="633"/>
      <c r="M28" s="634"/>
      <c r="N28" s="633"/>
      <c r="O28" s="634"/>
      <c r="P28" s="633"/>
      <c r="Q28" s="634"/>
      <c r="R28" s="633"/>
      <c r="S28" s="634"/>
      <c r="T28" s="633"/>
      <c r="U28" s="634"/>
      <c r="V28" s="633"/>
      <c r="W28" s="634"/>
      <c r="X28" s="633"/>
      <c r="Y28" s="634"/>
      <c r="Z28" s="633"/>
      <c r="AA28" s="634"/>
      <c r="AB28" s="633"/>
      <c r="AC28" s="634"/>
      <c r="AD28" s="633"/>
      <c r="AE28" s="634"/>
      <c r="AF28" s="633"/>
      <c r="AG28" s="634"/>
      <c r="AH28" s="633"/>
      <c r="AI28" s="634"/>
      <c r="AJ28" s="633"/>
      <c r="AK28" s="634"/>
      <c r="AL28" s="633"/>
      <c r="AM28" s="635"/>
      <c r="AN28" s="640"/>
      <c r="AO28" s="592"/>
      <c r="AP28" s="593"/>
      <c r="AQ28" s="170" t="s">
        <v>70</v>
      </c>
      <c r="AR28" s="7"/>
      <c r="AS28" s="7"/>
      <c r="AT28" s="7"/>
      <c r="AU28" s="7"/>
      <c r="AV28" s="7"/>
      <c r="AW28" s="7"/>
      <c r="AX28" s="7"/>
      <c r="AY28" s="7"/>
      <c r="AZ28" s="7"/>
      <c r="BA28" s="7"/>
      <c r="BB28" s="7"/>
      <c r="BC28" s="475" t="s">
        <v>77</v>
      </c>
      <c r="BD28" s="7"/>
      <c r="BE28" s="63" t="s">
        <v>77</v>
      </c>
      <c r="BF28" s="7"/>
      <c r="BG28" s="216"/>
      <c r="BH28" s="216"/>
      <c r="BI28" s="216"/>
      <c r="BJ28" s="547"/>
      <c r="BK28" s="579">
        <v>0</v>
      </c>
      <c r="BL28" s="216"/>
      <c r="BM28" s="216"/>
      <c r="BN28" s="216"/>
      <c r="BO28" s="216"/>
      <c r="BP28" s="216"/>
      <c r="BQ28" s="216"/>
      <c r="BR28" s="216"/>
      <c r="BS28" s="216"/>
      <c r="BT28" s="216"/>
      <c r="BU28" s="216"/>
      <c r="BV28" s="216"/>
      <c r="BW28" s="216"/>
      <c r="BX28" s="216"/>
      <c r="BY28" s="216"/>
      <c r="BZ28" s="216"/>
      <c r="CA28" s="216"/>
      <c r="CB28" s="216"/>
      <c r="CC28" s="216"/>
      <c r="CD28" s="216"/>
      <c r="CE28" s="216"/>
      <c r="CF28" s="216"/>
      <c r="CG28" s="216"/>
      <c r="CH28" s="216"/>
      <c r="CI28" s="216"/>
      <c r="CJ28" s="216"/>
      <c r="CK28" s="216"/>
      <c r="CL28" s="216"/>
      <c r="CM28" s="216"/>
      <c r="CN28" s="216"/>
      <c r="CO28" s="216"/>
      <c r="CP28" s="216"/>
      <c r="CQ28" s="216"/>
      <c r="CR28" s="216"/>
      <c r="CS28" s="216"/>
      <c r="CT28" s="216"/>
      <c r="CU28" s="216"/>
      <c r="CV28" s="216"/>
      <c r="CW28" s="216"/>
      <c r="CX28" s="216"/>
      <c r="CY28" s="216"/>
      <c r="CZ28" s="216"/>
      <c r="DA28" s="216"/>
      <c r="DB28" s="216"/>
      <c r="DC28" s="216"/>
      <c r="DD28" s="216"/>
      <c r="DE28" s="216"/>
      <c r="DF28" s="216"/>
      <c r="DG28" s="216"/>
      <c r="DH28" s="216"/>
      <c r="DI28" s="216"/>
      <c r="DJ28" s="216"/>
      <c r="DK28" s="216"/>
      <c r="DL28" s="216"/>
      <c r="DM28" s="216"/>
      <c r="DN28" s="216"/>
      <c r="DO28" s="216"/>
      <c r="DP28" s="216"/>
      <c r="DQ28" s="216"/>
      <c r="DR28" s="216"/>
      <c r="DS28" s="216"/>
      <c r="DT28" s="216"/>
      <c r="DU28" s="216"/>
      <c r="DV28" s="216"/>
      <c r="DW28" s="216"/>
      <c r="DX28" s="216"/>
      <c r="DY28" s="216"/>
      <c r="DZ28" s="216"/>
      <c r="EA28" s="216"/>
      <c r="EB28" s="216"/>
      <c r="EC28" s="216"/>
      <c r="ED28" s="216"/>
      <c r="EE28" s="216"/>
      <c r="EF28" s="216"/>
      <c r="EG28" s="216"/>
      <c r="EH28" s="216"/>
      <c r="EI28" s="216"/>
      <c r="EJ28" s="216"/>
      <c r="EK28" s="216"/>
      <c r="EL28" s="216"/>
      <c r="EM28" s="216"/>
      <c r="EN28" s="216"/>
      <c r="EO28" s="216"/>
    </row>
    <row r="29" spans="1:145" ht="15.75">
      <c r="A29" s="2024" t="s">
        <v>301</v>
      </c>
      <c r="B29" s="2026"/>
      <c r="C29" s="639">
        <f t="shared" si="2"/>
        <v>0</v>
      </c>
      <c r="D29" s="582">
        <v>0</v>
      </c>
      <c r="E29" s="583">
        <v>0</v>
      </c>
      <c r="F29" s="633"/>
      <c r="G29" s="634"/>
      <c r="H29" s="633"/>
      <c r="I29" s="634"/>
      <c r="J29" s="633"/>
      <c r="K29" s="634"/>
      <c r="L29" s="633"/>
      <c r="M29" s="634"/>
      <c r="N29" s="633"/>
      <c r="O29" s="634"/>
      <c r="P29" s="633"/>
      <c r="Q29" s="634"/>
      <c r="R29" s="633"/>
      <c r="S29" s="634"/>
      <c r="T29" s="633"/>
      <c r="U29" s="634"/>
      <c r="V29" s="633"/>
      <c r="W29" s="634"/>
      <c r="X29" s="633"/>
      <c r="Y29" s="634"/>
      <c r="Z29" s="633"/>
      <c r="AA29" s="634"/>
      <c r="AB29" s="633"/>
      <c r="AC29" s="634"/>
      <c r="AD29" s="633"/>
      <c r="AE29" s="634"/>
      <c r="AF29" s="633"/>
      <c r="AG29" s="634"/>
      <c r="AH29" s="633"/>
      <c r="AI29" s="634"/>
      <c r="AJ29" s="633"/>
      <c r="AK29" s="634"/>
      <c r="AL29" s="633"/>
      <c r="AM29" s="635"/>
      <c r="AN29" s="640"/>
      <c r="AO29" s="592"/>
      <c r="AP29" s="593"/>
      <c r="AQ29" s="170" t="s">
        <v>70</v>
      </c>
      <c r="AR29" s="7"/>
      <c r="AS29" s="7"/>
      <c r="AT29" s="7"/>
      <c r="AU29" s="7"/>
      <c r="AV29" s="7"/>
      <c r="AW29" s="7"/>
      <c r="AX29" s="7"/>
      <c r="AY29" s="7"/>
      <c r="AZ29" s="7"/>
      <c r="BA29" s="7"/>
      <c r="BB29" s="7"/>
      <c r="BC29" s="475" t="s">
        <v>77</v>
      </c>
      <c r="BD29" s="7"/>
      <c r="BE29" s="63" t="s">
        <v>77</v>
      </c>
      <c r="BF29" s="7"/>
      <c r="BG29" s="216"/>
      <c r="BH29" s="216"/>
      <c r="BI29" s="216"/>
      <c r="BJ29" s="547"/>
      <c r="BK29" s="579">
        <v>0</v>
      </c>
      <c r="BL29" s="216"/>
      <c r="BM29" s="216"/>
      <c r="BN29" s="216"/>
      <c r="BO29" s="216"/>
      <c r="BP29" s="216"/>
      <c r="BQ29" s="216"/>
      <c r="BR29" s="216"/>
      <c r="BS29" s="216"/>
      <c r="BT29" s="216"/>
      <c r="BU29" s="216"/>
      <c r="BV29" s="216"/>
      <c r="BW29" s="216"/>
      <c r="BX29" s="216"/>
      <c r="BY29" s="216"/>
      <c r="BZ29" s="216"/>
      <c r="CA29" s="216"/>
      <c r="CB29" s="216"/>
      <c r="CC29" s="216"/>
      <c r="CD29" s="216"/>
      <c r="CE29" s="216"/>
      <c r="CF29" s="216"/>
      <c r="CG29" s="216"/>
      <c r="CH29" s="216"/>
      <c r="CI29" s="216"/>
      <c r="CJ29" s="216"/>
      <c r="CK29" s="216"/>
      <c r="CL29" s="216"/>
      <c r="CM29" s="216"/>
      <c r="CN29" s="216"/>
      <c r="CO29" s="216"/>
      <c r="CP29" s="216"/>
      <c r="CQ29" s="216"/>
      <c r="CR29" s="216"/>
      <c r="CS29" s="216"/>
      <c r="CT29" s="216"/>
      <c r="CU29" s="216"/>
      <c r="CV29" s="216"/>
      <c r="CW29" s="216"/>
      <c r="CX29" s="216"/>
      <c r="CY29" s="216"/>
      <c r="CZ29" s="216"/>
      <c r="DA29" s="216"/>
      <c r="DB29" s="216"/>
      <c r="DC29" s="216"/>
      <c r="DD29" s="216"/>
      <c r="DE29" s="216"/>
      <c r="DF29" s="216"/>
      <c r="DG29" s="216"/>
      <c r="DH29" s="216"/>
      <c r="DI29" s="216"/>
      <c r="DJ29" s="216"/>
      <c r="DK29" s="216"/>
      <c r="DL29" s="216"/>
      <c r="DM29" s="216"/>
      <c r="DN29" s="216"/>
      <c r="DO29" s="216"/>
      <c r="DP29" s="216"/>
      <c r="DQ29" s="216"/>
      <c r="DR29" s="216"/>
      <c r="DS29" s="216"/>
      <c r="DT29" s="216"/>
      <c r="DU29" s="216"/>
      <c r="DV29" s="216"/>
      <c r="DW29" s="216"/>
      <c r="DX29" s="216"/>
      <c r="DY29" s="216"/>
      <c r="DZ29" s="216"/>
      <c r="EA29" s="216"/>
      <c r="EB29" s="216"/>
      <c r="EC29" s="216"/>
      <c r="ED29" s="216"/>
      <c r="EE29" s="216"/>
      <c r="EF29" s="216"/>
      <c r="EG29" s="216"/>
      <c r="EH29" s="216"/>
      <c r="EI29" s="216"/>
      <c r="EJ29" s="216"/>
      <c r="EK29" s="216"/>
      <c r="EL29" s="216"/>
      <c r="EM29" s="216"/>
      <c r="EN29" s="216"/>
      <c r="EO29" s="216"/>
    </row>
    <row r="30" spans="1:145" ht="15.75">
      <c r="A30" s="2021" t="s">
        <v>302</v>
      </c>
      <c r="B30" s="2022"/>
      <c r="C30" s="645">
        <f t="shared" si="2"/>
        <v>0</v>
      </c>
      <c r="D30" s="582">
        <v>0</v>
      </c>
      <c r="E30" s="583">
        <v>0</v>
      </c>
      <c r="F30" s="633"/>
      <c r="G30" s="634"/>
      <c r="H30" s="633"/>
      <c r="I30" s="634"/>
      <c r="J30" s="633"/>
      <c r="K30" s="634"/>
      <c r="L30" s="633"/>
      <c r="M30" s="634"/>
      <c r="N30" s="633"/>
      <c r="O30" s="634"/>
      <c r="P30" s="633"/>
      <c r="Q30" s="634"/>
      <c r="R30" s="633"/>
      <c r="S30" s="634"/>
      <c r="T30" s="633"/>
      <c r="U30" s="634"/>
      <c r="V30" s="633"/>
      <c r="W30" s="634"/>
      <c r="X30" s="633"/>
      <c r="Y30" s="634"/>
      <c r="Z30" s="633"/>
      <c r="AA30" s="634"/>
      <c r="AB30" s="633"/>
      <c r="AC30" s="634"/>
      <c r="AD30" s="633"/>
      <c r="AE30" s="634"/>
      <c r="AF30" s="633"/>
      <c r="AG30" s="634"/>
      <c r="AH30" s="633"/>
      <c r="AI30" s="634"/>
      <c r="AJ30" s="633"/>
      <c r="AK30" s="634"/>
      <c r="AL30" s="633"/>
      <c r="AM30" s="635"/>
      <c r="AN30" s="640"/>
      <c r="AO30" s="592"/>
      <c r="AP30" s="593"/>
      <c r="AQ30" s="170" t="s">
        <v>70</v>
      </c>
      <c r="AR30" s="7"/>
      <c r="AS30" s="7"/>
      <c r="AT30" s="7"/>
      <c r="AU30" s="7"/>
      <c r="AV30" s="7"/>
      <c r="AW30" s="7"/>
      <c r="AX30" s="7"/>
      <c r="AY30" s="7"/>
      <c r="AZ30" s="7"/>
      <c r="BA30" s="7"/>
      <c r="BB30" s="7"/>
      <c r="BC30" s="475" t="s">
        <v>77</v>
      </c>
      <c r="BD30" s="7"/>
      <c r="BE30" s="63" t="s">
        <v>77</v>
      </c>
      <c r="BF30" s="7"/>
      <c r="BG30" s="216"/>
      <c r="BH30" s="216"/>
      <c r="BI30" s="216"/>
      <c r="BJ30" s="547"/>
      <c r="BK30" s="579">
        <v>0</v>
      </c>
      <c r="BL30" s="7"/>
      <c r="BM30" s="7"/>
      <c r="BN30" s="216"/>
      <c r="BO30" s="216"/>
      <c r="BP30" s="216"/>
      <c r="BQ30" s="216"/>
      <c r="BR30" s="216"/>
      <c r="BS30" s="216"/>
      <c r="BT30" s="216"/>
      <c r="BU30" s="216"/>
      <c r="BV30" s="216"/>
      <c r="BW30" s="216"/>
      <c r="BX30" s="216"/>
      <c r="BY30" s="216"/>
      <c r="BZ30" s="216"/>
      <c r="CA30" s="216"/>
      <c r="CB30" s="216"/>
      <c r="CC30" s="216"/>
      <c r="CD30" s="216"/>
      <c r="CE30" s="216"/>
      <c r="CF30" s="216"/>
      <c r="CG30" s="216"/>
      <c r="CH30" s="216"/>
      <c r="CI30" s="216"/>
      <c r="CJ30" s="216"/>
      <c r="CK30" s="216"/>
      <c r="CL30" s="216"/>
      <c r="CM30" s="216"/>
      <c r="CN30" s="216"/>
      <c r="CO30" s="216"/>
      <c r="CP30" s="216"/>
      <c r="CQ30" s="216"/>
      <c r="CR30" s="216"/>
      <c r="CS30" s="216"/>
      <c r="CT30" s="216"/>
      <c r="CU30" s="216"/>
      <c r="CV30" s="216"/>
      <c r="CW30" s="216"/>
      <c r="CX30" s="216"/>
      <c r="CY30" s="216"/>
      <c r="CZ30" s="216"/>
      <c r="DA30" s="216"/>
      <c r="DB30" s="216"/>
      <c r="DC30" s="216"/>
      <c r="DD30" s="216"/>
      <c r="DE30" s="216"/>
      <c r="DF30" s="216"/>
      <c r="DG30" s="216"/>
      <c r="DH30" s="216"/>
      <c r="DI30" s="216"/>
      <c r="DJ30" s="216"/>
      <c r="DK30" s="216"/>
      <c r="DL30" s="216"/>
      <c r="DM30" s="216"/>
      <c r="DN30" s="216"/>
      <c r="DO30" s="216"/>
      <c r="DP30" s="216"/>
      <c r="DQ30" s="216"/>
      <c r="DR30" s="216"/>
      <c r="DS30" s="216"/>
      <c r="DT30" s="216"/>
      <c r="DU30" s="216"/>
      <c r="DV30" s="216"/>
      <c r="DW30" s="216"/>
      <c r="DX30" s="216"/>
      <c r="DY30" s="216"/>
      <c r="DZ30" s="216"/>
      <c r="EA30" s="216"/>
      <c r="EB30" s="216"/>
      <c r="EC30" s="216"/>
      <c r="ED30" s="216"/>
      <c r="EE30" s="216"/>
      <c r="EF30" s="216"/>
      <c r="EG30" s="216"/>
      <c r="EH30" s="216"/>
      <c r="EI30" s="216"/>
      <c r="EJ30" s="216"/>
      <c r="EK30" s="216"/>
      <c r="EL30" s="216"/>
      <c r="EM30" s="216"/>
      <c r="EN30" s="216"/>
      <c r="EO30" s="216"/>
    </row>
    <row r="31" spans="1:145" ht="15.75" customHeight="1">
      <c r="A31" s="2021" t="s">
        <v>303</v>
      </c>
      <c r="B31" s="2022"/>
      <c r="C31" s="645">
        <f t="shared" si="2"/>
        <v>0</v>
      </c>
      <c r="D31" s="582">
        <v>0</v>
      </c>
      <c r="E31" s="583">
        <v>0</v>
      </c>
      <c r="F31" s="633"/>
      <c r="G31" s="634"/>
      <c r="H31" s="633"/>
      <c r="I31" s="634"/>
      <c r="J31" s="633"/>
      <c r="K31" s="634"/>
      <c r="L31" s="633"/>
      <c r="M31" s="634"/>
      <c r="N31" s="633"/>
      <c r="O31" s="634"/>
      <c r="P31" s="633"/>
      <c r="Q31" s="634"/>
      <c r="R31" s="633"/>
      <c r="S31" s="634"/>
      <c r="T31" s="633"/>
      <c r="U31" s="634"/>
      <c r="V31" s="633"/>
      <c r="W31" s="634"/>
      <c r="X31" s="633"/>
      <c r="Y31" s="634"/>
      <c r="Z31" s="633"/>
      <c r="AA31" s="634"/>
      <c r="AB31" s="633"/>
      <c r="AC31" s="634"/>
      <c r="AD31" s="633"/>
      <c r="AE31" s="634"/>
      <c r="AF31" s="633"/>
      <c r="AG31" s="634"/>
      <c r="AH31" s="633"/>
      <c r="AI31" s="634"/>
      <c r="AJ31" s="633"/>
      <c r="AK31" s="634"/>
      <c r="AL31" s="633"/>
      <c r="AM31" s="635"/>
      <c r="AN31" s="640"/>
      <c r="AO31" s="592"/>
      <c r="AP31" s="593"/>
      <c r="AQ31" s="170" t="s">
        <v>70</v>
      </c>
      <c r="AR31" s="7"/>
      <c r="AS31" s="7"/>
      <c r="AT31" s="7"/>
      <c r="AU31" s="7"/>
      <c r="AV31" s="7"/>
      <c r="AW31" s="7"/>
      <c r="AX31" s="7"/>
      <c r="AY31" s="7"/>
      <c r="AZ31" s="7"/>
      <c r="BA31" s="7"/>
      <c r="BB31" s="7"/>
      <c r="BC31" s="475" t="s">
        <v>77</v>
      </c>
      <c r="BD31" s="7"/>
      <c r="BE31" s="63" t="s">
        <v>77</v>
      </c>
      <c r="BF31" s="7"/>
      <c r="BG31" s="216"/>
      <c r="BH31" s="216"/>
      <c r="BI31" s="216"/>
      <c r="BJ31" s="547"/>
      <c r="BK31" s="579">
        <v>0</v>
      </c>
      <c r="BL31" s="7"/>
      <c r="BM31" s="7"/>
      <c r="BN31" s="216"/>
      <c r="BO31" s="216"/>
      <c r="BP31" s="216"/>
      <c r="BQ31" s="216"/>
      <c r="BR31" s="216"/>
      <c r="BS31" s="216"/>
      <c r="BT31" s="216"/>
      <c r="BU31" s="216"/>
      <c r="BV31" s="216"/>
      <c r="BW31" s="216"/>
      <c r="BX31" s="216"/>
      <c r="BY31" s="216"/>
      <c r="BZ31" s="216"/>
      <c r="CA31" s="216"/>
      <c r="CB31" s="216"/>
      <c r="CC31" s="216"/>
      <c r="CD31" s="216"/>
      <c r="CE31" s="216"/>
      <c r="CF31" s="216"/>
      <c r="CG31" s="216"/>
      <c r="CH31" s="216"/>
      <c r="CI31" s="216"/>
      <c r="CJ31" s="216"/>
      <c r="CK31" s="216"/>
      <c r="CL31" s="216"/>
      <c r="CM31" s="216"/>
      <c r="CN31" s="216"/>
      <c r="CO31" s="216"/>
      <c r="CP31" s="216"/>
      <c r="CQ31" s="216"/>
      <c r="CR31" s="216"/>
      <c r="CS31" s="216"/>
      <c r="CT31" s="216"/>
      <c r="CU31" s="216"/>
      <c r="CV31" s="216"/>
      <c r="CW31" s="216"/>
      <c r="CX31" s="216"/>
      <c r="CY31" s="216"/>
      <c r="CZ31" s="216"/>
      <c r="DA31" s="216"/>
      <c r="DB31" s="216"/>
      <c r="DC31" s="216"/>
      <c r="DD31" s="216"/>
      <c r="DE31" s="216"/>
      <c r="DF31" s="216"/>
      <c r="DG31" s="216"/>
      <c r="DH31" s="216"/>
      <c r="DI31" s="216"/>
      <c r="DJ31" s="216"/>
      <c r="DK31" s="216"/>
      <c r="DL31" s="216"/>
      <c r="DM31" s="216"/>
      <c r="DN31" s="216"/>
      <c r="DO31" s="216"/>
      <c r="DP31" s="216"/>
      <c r="DQ31" s="216"/>
      <c r="DR31" s="216"/>
      <c r="DS31" s="216"/>
      <c r="DT31" s="216"/>
      <c r="DU31" s="216"/>
      <c r="DV31" s="216"/>
      <c r="DW31" s="216"/>
      <c r="DX31" s="216"/>
      <c r="DY31" s="216"/>
      <c r="DZ31" s="216"/>
      <c r="EA31" s="216"/>
      <c r="EB31" s="216"/>
      <c r="EC31" s="216"/>
      <c r="ED31" s="216"/>
      <c r="EE31" s="216"/>
      <c r="EF31" s="216"/>
      <c r="EG31" s="216"/>
      <c r="EH31" s="216"/>
      <c r="EI31" s="216"/>
      <c r="EJ31" s="216"/>
      <c r="EK31" s="216"/>
      <c r="EL31" s="216"/>
      <c r="EM31" s="216"/>
      <c r="EN31" s="216"/>
      <c r="EO31" s="216"/>
    </row>
    <row r="32" spans="1:145" ht="15.75">
      <c r="A32" s="2027" t="s">
        <v>304</v>
      </c>
      <c r="B32" s="646" t="s">
        <v>305</v>
      </c>
      <c r="C32" s="645">
        <f t="shared" si="2"/>
        <v>0</v>
      </c>
      <c r="D32" s="582">
        <v>0</v>
      </c>
      <c r="E32" s="583">
        <v>0</v>
      </c>
      <c r="F32" s="633"/>
      <c r="G32" s="634"/>
      <c r="H32" s="633"/>
      <c r="I32" s="634"/>
      <c r="J32" s="633"/>
      <c r="K32" s="634"/>
      <c r="L32" s="633"/>
      <c r="M32" s="634"/>
      <c r="N32" s="633"/>
      <c r="O32" s="634"/>
      <c r="P32" s="633"/>
      <c r="Q32" s="634"/>
      <c r="R32" s="633"/>
      <c r="S32" s="634"/>
      <c r="T32" s="633"/>
      <c r="U32" s="634"/>
      <c r="V32" s="633"/>
      <c r="W32" s="634"/>
      <c r="X32" s="633"/>
      <c r="Y32" s="634"/>
      <c r="Z32" s="633"/>
      <c r="AA32" s="634"/>
      <c r="AB32" s="633"/>
      <c r="AC32" s="634"/>
      <c r="AD32" s="633"/>
      <c r="AE32" s="634"/>
      <c r="AF32" s="633"/>
      <c r="AG32" s="634"/>
      <c r="AH32" s="633"/>
      <c r="AI32" s="634"/>
      <c r="AJ32" s="633"/>
      <c r="AK32" s="634"/>
      <c r="AL32" s="633"/>
      <c r="AM32" s="635"/>
      <c r="AN32" s="640"/>
      <c r="AO32" s="592"/>
      <c r="AP32" s="593"/>
      <c r="AQ32" s="170" t="s">
        <v>70</v>
      </c>
      <c r="AR32" s="7"/>
      <c r="AS32" s="7"/>
      <c r="AT32" s="7"/>
      <c r="AU32" s="7"/>
      <c r="AV32" s="7"/>
      <c r="AW32" s="7"/>
      <c r="AX32" s="7"/>
      <c r="AY32" s="7"/>
      <c r="AZ32" s="7"/>
      <c r="BA32" s="7"/>
      <c r="BB32" s="7"/>
      <c r="BC32" s="475" t="s">
        <v>77</v>
      </c>
      <c r="BD32" s="7"/>
      <c r="BE32" s="63" t="s">
        <v>77</v>
      </c>
      <c r="BF32" s="7"/>
      <c r="BG32" s="216"/>
      <c r="BH32" s="216"/>
      <c r="BI32" s="216"/>
      <c r="BJ32" s="547"/>
      <c r="BK32" s="579">
        <v>0</v>
      </c>
      <c r="BL32" s="7"/>
      <c r="BM32" s="7"/>
      <c r="BN32" s="216"/>
      <c r="BO32" s="216"/>
      <c r="BP32" s="216"/>
      <c r="BQ32" s="216"/>
      <c r="BR32" s="216"/>
      <c r="BS32" s="216"/>
      <c r="BT32" s="216"/>
      <c r="BU32" s="216"/>
      <c r="BV32" s="216"/>
      <c r="BW32" s="216"/>
      <c r="BX32" s="216"/>
      <c r="BY32" s="216"/>
      <c r="BZ32" s="216"/>
      <c r="CA32" s="216"/>
      <c r="CB32" s="216"/>
      <c r="CC32" s="216"/>
      <c r="CD32" s="216"/>
      <c r="CE32" s="216"/>
      <c r="CF32" s="216"/>
      <c r="CG32" s="216"/>
      <c r="CH32" s="216"/>
      <c r="CI32" s="216"/>
      <c r="CJ32" s="216"/>
      <c r="CK32" s="216"/>
      <c r="CL32" s="216"/>
      <c r="CM32" s="216"/>
      <c r="CN32" s="216"/>
      <c r="CO32" s="216"/>
      <c r="CP32" s="216"/>
      <c r="CQ32" s="216"/>
      <c r="CR32" s="216"/>
      <c r="CS32" s="216"/>
      <c r="CT32" s="216"/>
      <c r="CU32" s="216"/>
      <c r="CV32" s="216"/>
      <c r="CW32" s="216"/>
      <c r="CX32" s="216"/>
      <c r="CY32" s="216"/>
      <c r="CZ32" s="216"/>
      <c r="DA32" s="216"/>
      <c r="DB32" s="216"/>
      <c r="DC32" s="216"/>
      <c r="DD32" s="216"/>
      <c r="DE32" s="216"/>
      <c r="DF32" s="216"/>
      <c r="DG32" s="216"/>
      <c r="DH32" s="216"/>
      <c r="DI32" s="216"/>
      <c r="DJ32" s="216"/>
      <c r="DK32" s="216"/>
      <c r="DL32" s="216"/>
      <c r="DM32" s="216"/>
      <c r="DN32" s="216"/>
      <c r="DO32" s="216"/>
      <c r="DP32" s="216"/>
      <c r="DQ32" s="216"/>
      <c r="DR32" s="216"/>
      <c r="DS32" s="216"/>
      <c r="DT32" s="216"/>
      <c r="DU32" s="216"/>
      <c r="DV32" s="216"/>
      <c r="DW32" s="216"/>
      <c r="DX32" s="216"/>
      <c r="DY32" s="216"/>
      <c r="DZ32" s="216"/>
      <c r="EA32" s="216"/>
      <c r="EB32" s="216"/>
      <c r="EC32" s="216"/>
      <c r="ED32" s="216"/>
      <c r="EE32" s="216"/>
      <c r="EF32" s="216"/>
      <c r="EG32" s="216"/>
      <c r="EH32" s="216"/>
      <c r="EI32" s="216"/>
      <c r="EJ32" s="216"/>
      <c r="EK32" s="216"/>
      <c r="EL32" s="216"/>
      <c r="EM32" s="216"/>
      <c r="EN32" s="216"/>
      <c r="EO32" s="216"/>
    </row>
    <row r="33" spans="1:145" ht="15.75">
      <c r="A33" s="2028"/>
      <c r="B33" s="647" t="s">
        <v>306</v>
      </c>
      <c r="C33" s="648">
        <f t="shared" si="2"/>
        <v>0</v>
      </c>
      <c r="D33" s="582">
        <v>0</v>
      </c>
      <c r="E33" s="583">
        <v>0</v>
      </c>
      <c r="F33" s="633"/>
      <c r="G33" s="634"/>
      <c r="H33" s="633"/>
      <c r="I33" s="634"/>
      <c r="J33" s="633"/>
      <c r="K33" s="634"/>
      <c r="L33" s="633"/>
      <c r="M33" s="634"/>
      <c r="N33" s="633"/>
      <c r="O33" s="634"/>
      <c r="P33" s="633"/>
      <c r="Q33" s="634"/>
      <c r="R33" s="633"/>
      <c r="S33" s="634"/>
      <c r="T33" s="633"/>
      <c r="U33" s="634"/>
      <c r="V33" s="633"/>
      <c r="W33" s="634"/>
      <c r="X33" s="633"/>
      <c r="Y33" s="634"/>
      <c r="Z33" s="633"/>
      <c r="AA33" s="634"/>
      <c r="AB33" s="633"/>
      <c r="AC33" s="634"/>
      <c r="AD33" s="633"/>
      <c r="AE33" s="634"/>
      <c r="AF33" s="633"/>
      <c r="AG33" s="634"/>
      <c r="AH33" s="633"/>
      <c r="AI33" s="634"/>
      <c r="AJ33" s="633"/>
      <c r="AK33" s="634"/>
      <c r="AL33" s="633"/>
      <c r="AM33" s="635"/>
      <c r="AN33" s="640"/>
      <c r="AO33" s="592"/>
      <c r="AP33" s="593"/>
      <c r="AQ33" s="170" t="s">
        <v>70</v>
      </c>
      <c r="AR33" s="7"/>
      <c r="AS33" s="7"/>
      <c r="AT33" s="7"/>
      <c r="AU33" s="7"/>
      <c r="AV33" s="7"/>
      <c r="AW33" s="7"/>
      <c r="AX33" s="7"/>
      <c r="AY33" s="7"/>
      <c r="AZ33" s="7"/>
      <c r="BA33" s="7"/>
      <c r="BB33" s="7"/>
      <c r="BC33" s="475" t="s">
        <v>77</v>
      </c>
      <c r="BD33" s="7"/>
      <c r="BE33" s="63" t="s">
        <v>77</v>
      </c>
      <c r="BF33" s="7"/>
      <c r="BG33" s="216"/>
      <c r="BH33" s="216"/>
      <c r="BI33" s="216"/>
      <c r="BJ33" s="547"/>
      <c r="BK33" s="579">
        <v>0</v>
      </c>
      <c r="BL33" s="7"/>
      <c r="BM33" s="7"/>
      <c r="BN33" s="216"/>
      <c r="BO33" s="216"/>
      <c r="BP33" s="216"/>
      <c r="BQ33" s="216"/>
      <c r="BR33" s="216"/>
      <c r="BS33" s="216"/>
      <c r="BT33" s="216"/>
      <c r="BU33" s="216"/>
      <c r="BV33" s="216"/>
      <c r="BW33" s="216"/>
      <c r="BX33" s="216"/>
      <c r="BY33" s="216"/>
      <c r="BZ33" s="216"/>
      <c r="CA33" s="216"/>
      <c r="CB33" s="216"/>
      <c r="CC33" s="216"/>
      <c r="CD33" s="216"/>
      <c r="CE33" s="216"/>
      <c r="CF33" s="216"/>
      <c r="CG33" s="216"/>
      <c r="CH33" s="216"/>
      <c r="CI33" s="216"/>
      <c r="CJ33" s="216"/>
      <c r="CK33" s="216"/>
      <c r="CL33" s="216"/>
      <c r="CM33" s="216"/>
      <c r="CN33" s="216"/>
      <c r="CO33" s="216"/>
      <c r="CP33" s="216"/>
      <c r="CQ33" s="216"/>
      <c r="CR33" s="216"/>
      <c r="CS33" s="216"/>
      <c r="CT33" s="216"/>
      <c r="CU33" s="216"/>
      <c r="CV33" s="216"/>
      <c r="CW33" s="216"/>
      <c r="CX33" s="216"/>
      <c r="CY33" s="216"/>
      <c r="CZ33" s="216"/>
      <c r="DA33" s="216"/>
      <c r="DB33" s="216"/>
      <c r="DC33" s="216"/>
      <c r="DD33" s="216"/>
      <c r="DE33" s="216"/>
      <c r="DF33" s="216"/>
      <c r="DG33" s="216"/>
      <c r="DH33" s="216"/>
      <c r="DI33" s="216"/>
      <c r="DJ33" s="216"/>
      <c r="DK33" s="216"/>
      <c r="DL33" s="216"/>
      <c r="DM33" s="216"/>
      <c r="DN33" s="216"/>
      <c r="DO33" s="216"/>
      <c r="DP33" s="216"/>
      <c r="DQ33" s="216"/>
      <c r="DR33" s="216"/>
      <c r="DS33" s="216"/>
      <c r="DT33" s="216"/>
      <c r="DU33" s="216"/>
      <c r="DV33" s="216"/>
      <c r="DW33" s="216"/>
      <c r="DX33" s="216"/>
      <c r="DY33" s="216"/>
      <c r="DZ33" s="216"/>
      <c r="EA33" s="216"/>
      <c r="EB33" s="216"/>
      <c r="EC33" s="216"/>
      <c r="ED33" s="216"/>
      <c r="EE33" s="216"/>
      <c r="EF33" s="216"/>
      <c r="EG33" s="216"/>
      <c r="EH33" s="216"/>
      <c r="EI33" s="216"/>
      <c r="EJ33" s="216"/>
      <c r="EK33" s="216"/>
      <c r="EL33" s="216"/>
      <c r="EM33" s="216"/>
      <c r="EN33" s="216"/>
      <c r="EO33" s="216"/>
    </row>
    <row r="34" spans="1:145" ht="16.5" thickBot="1">
      <c r="A34" s="2028"/>
      <c r="B34" s="649" t="s">
        <v>307</v>
      </c>
      <c r="C34" s="650">
        <f t="shared" si="2"/>
        <v>0</v>
      </c>
      <c r="D34" s="651">
        <v>0</v>
      </c>
      <c r="E34" s="652">
        <v>0</v>
      </c>
      <c r="F34" s="633"/>
      <c r="G34" s="634"/>
      <c r="H34" s="633"/>
      <c r="I34" s="634"/>
      <c r="J34" s="633"/>
      <c r="K34" s="634"/>
      <c r="L34" s="633"/>
      <c r="M34" s="634"/>
      <c r="N34" s="633"/>
      <c r="O34" s="634"/>
      <c r="P34" s="633"/>
      <c r="Q34" s="634"/>
      <c r="R34" s="633"/>
      <c r="S34" s="634"/>
      <c r="T34" s="633"/>
      <c r="U34" s="634"/>
      <c r="V34" s="633"/>
      <c r="W34" s="634"/>
      <c r="X34" s="633"/>
      <c r="Y34" s="634"/>
      <c r="Z34" s="633"/>
      <c r="AA34" s="634"/>
      <c r="AB34" s="633"/>
      <c r="AC34" s="634"/>
      <c r="AD34" s="633"/>
      <c r="AE34" s="634"/>
      <c r="AF34" s="633"/>
      <c r="AG34" s="634"/>
      <c r="AH34" s="633"/>
      <c r="AI34" s="634"/>
      <c r="AJ34" s="633"/>
      <c r="AK34" s="634"/>
      <c r="AL34" s="633"/>
      <c r="AM34" s="635"/>
      <c r="AN34" s="653"/>
      <c r="AO34" s="604"/>
      <c r="AP34" s="605"/>
      <c r="AQ34" s="170" t="s">
        <v>70</v>
      </c>
      <c r="AR34" s="7"/>
      <c r="AS34" s="7"/>
      <c r="AT34" s="7"/>
      <c r="AU34" s="7"/>
      <c r="AV34" s="7"/>
      <c r="AW34" s="7"/>
      <c r="AX34" s="7"/>
      <c r="AY34" s="7"/>
      <c r="AZ34" s="7"/>
      <c r="BA34" s="7"/>
      <c r="BB34" s="7"/>
      <c r="BC34" s="475" t="s">
        <v>77</v>
      </c>
      <c r="BD34" s="475" t="s">
        <v>77</v>
      </c>
      <c r="BE34" s="63" t="s">
        <v>77</v>
      </c>
      <c r="BF34" s="7"/>
      <c r="BG34" s="216"/>
      <c r="BH34" s="216"/>
      <c r="BI34" s="216"/>
      <c r="BJ34" s="7"/>
      <c r="BK34" s="579">
        <v>0</v>
      </c>
      <c r="BL34" s="579">
        <v>0</v>
      </c>
      <c r="BM34" s="7"/>
      <c r="BN34" s="216"/>
      <c r="BO34" s="216"/>
      <c r="BP34" s="216"/>
      <c r="BQ34" s="216"/>
      <c r="BR34" s="216"/>
      <c r="BS34" s="216"/>
      <c r="BT34" s="216"/>
      <c r="BU34" s="216"/>
      <c r="BV34" s="216"/>
      <c r="BW34" s="216"/>
      <c r="BX34" s="216"/>
      <c r="BY34" s="216"/>
      <c r="BZ34" s="216"/>
      <c r="CA34" s="216"/>
      <c r="CB34" s="216"/>
      <c r="CC34" s="216"/>
      <c r="CD34" s="216"/>
      <c r="CE34" s="216"/>
      <c r="CF34" s="216"/>
      <c r="CG34" s="216"/>
      <c r="CH34" s="216"/>
      <c r="CI34" s="216"/>
      <c r="CJ34" s="216"/>
      <c r="CK34" s="216"/>
      <c r="CL34" s="216"/>
      <c r="CM34" s="216"/>
      <c r="CN34" s="216"/>
      <c r="CO34" s="216"/>
      <c r="CP34" s="216"/>
      <c r="CQ34" s="216"/>
      <c r="CR34" s="216"/>
      <c r="CS34" s="216"/>
      <c r="CT34" s="216"/>
      <c r="CU34" s="216"/>
      <c r="CV34" s="216"/>
      <c r="CW34" s="216"/>
      <c r="CX34" s="216"/>
      <c r="CY34" s="216"/>
      <c r="CZ34" s="216"/>
      <c r="DA34" s="216"/>
      <c r="DB34" s="216"/>
      <c r="DC34" s="216"/>
      <c r="DD34" s="216"/>
      <c r="DE34" s="216"/>
      <c r="DF34" s="216"/>
      <c r="DG34" s="216"/>
      <c r="DH34" s="216"/>
      <c r="DI34" s="216"/>
      <c r="DJ34" s="216"/>
      <c r="DK34" s="216"/>
      <c r="DL34" s="216"/>
      <c r="DM34" s="216"/>
      <c r="DN34" s="216"/>
      <c r="DO34" s="216"/>
      <c r="DP34" s="216"/>
      <c r="DQ34" s="216"/>
      <c r="DR34" s="216"/>
      <c r="DS34" s="216"/>
      <c r="DT34" s="216"/>
      <c r="DU34" s="216"/>
      <c r="DV34" s="216"/>
      <c r="DW34" s="216"/>
      <c r="DX34" s="216"/>
      <c r="DY34" s="216"/>
      <c r="DZ34" s="216"/>
      <c r="EA34" s="216"/>
      <c r="EB34" s="216"/>
      <c r="EC34" s="216"/>
      <c r="ED34" s="216"/>
      <c r="EE34" s="216"/>
      <c r="EF34" s="216"/>
      <c r="EG34" s="216"/>
      <c r="EH34" s="216"/>
      <c r="EI34" s="216"/>
      <c r="EJ34" s="216"/>
      <c r="EK34" s="216"/>
      <c r="EL34" s="216"/>
      <c r="EM34" s="216"/>
      <c r="EN34" s="216"/>
      <c r="EO34" s="216"/>
    </row>
    <row r="35" spans="1:145" ht="16.5" customHeight="1" thickTop="1">
      <c r="A35" s="2029" t="s">
        <v>308</v>
      </c>
      <c r="B35" s="654" t="s">
        <v>309</v>
      </c>
      <c r="C35" s="655">
        <f t="shared" si="2"/>
        <v>0</v>
      </c>
      <c r="D35" s="656">
        <v>0</v>
      </c>
      <c r="E35" s="656">
        <v>0</v>
      </c>
      <c r="F35" s="657"/>
      <c r="G35" s="658"/>
      <c r="H35" s="657"/>
      <c r="I35" s="658"/>
      <c r="J35" s="657"/>
      <c r="K35" s="658"/>
      <c r="L35" s="657"/>
      <c r="M35" s="658"/>
      <c r="N35" s="657"/>
      <c r="O35" s="658"/>
      <c r="P35" s="657"/>
      <c r="Q35" s="658"/>
      <c r="R35" s="657"/>
      <c r="S35" s="658"/>
      <c r="T35" s="657"/>
      <c r="U35" s="658"/>
      <c r="V35" s="657"/>
      <c r="W35" s="658"/>
      <c r="X35" s="657"/>
      <c r="Y35" s="658"/>
      <c r="Z35" s="657"/>
      <c r="AA35" s="658"/>
      <c r="AB35" s="657"/>
      <c r="AC35" s="658"/>
      <c r="AD35" s="657"/>
      <c r="AE35" s="658"/>
      <c r="AF35" s="657"/>
      <c r="AG35" s="658"/>
      <c r="AH35" s="657"/>
      <c r="AI35" s="658"/>
      <c r="AJ35" s="657"/>
      <c r="AK35" s="658"/>
      <c r="AL35" s="657"/>
      <c r="AM35" s="659"/>
      <c r="AN35" s="660"/>
      <c r="AO35" s="661"/>
      <c r="AP35" s="661"/>
      <c r="AQ35" s="170" t="s">
        <v>77</v>
      </c>
      <c r="AR35" s="7"/>
      <c r="AS35" s="7"/>
      <c r="AT35" s="7"/>
      <c r="AU35" s="7"/>
      <c r="AV35" s="7"/>
      <c r="AW35" s="7"/>
      <c r="AX35" s="7"/>
      <c r="AY35" s="7"/>
      <c r="AZ35" s="7"/>
      <c r="BA35" s="7"/>
      <c r="BB35" s="7"/>
      <c r="BC35" s="475" t="s">
        <v>77</v>
      </c>
      <c r="BD35" s="475" t="s">
        <v>77</v>
      </c>
      <c r="BE35" s="63" t="s">
        <v>77</v>
      </c>
      <c r="BF35" s="7"/>
      <c r="BG35" s="216"/>
      <c r="BH35" s="216"/>
      <c r="BI35" s="216"/>
      <c r="BJ35" s="7"/>
      <c r="BK35" s="579">
        <v>0</v>
      </c>
      <c r="BL35" s="579">
        <v>0</v>
      </c>
      <c r="BM35" s="7"/>
      <c r="BN35" s="216"/>
      <c r="BO35" s="216"/>
      <c r="BP35" s="216"/>
      <c r="BQ35" s="216"/>
      <c r="BR35" s="216"/>
      <c r="BS35" s="216"/>
      <c r="BT35" s="216"/>
      <c r="BU35" s="216"/>
      <c r="BV35" s="216"/>
      <c r="BW35" s="216"/>
      <c r="BX35" s="216"/>
      <c r="BY35" s="216"/>
      <c r="BZ35" s="216"/>
      <c r="CA35" s="216"/>
      <c r="CB35" s="216"/>
      <c r="CC35" s="216"/>
      <c r="CD35" s="216"/>
      <c r="CE35" s="216"/>
      <c r="CF35" s="216"/>
      <c r="CG35" s="216"/>
      <c r="CH35" s="216"/>
      <c r="CI35" s="216"/>
      <c r="CJ35" s="216"/>
      <c r="CK35" s="216"/>
      <c r="CL35" s="216"/>
      <c r="CM35" s="216"/>
      <c r="CN35" s="216"/>
      <c r="CO35" s="216"/>
      <c r="CP35" s="216"/>
      <c r="CQ35" s="216"/>
      <c r="CR35" s="216"/>
      <c r="CS35" s="216"/>
      <c r="CT35" s="216"/>
      <c r="CU35" s="216"/>
      <c r="CV35" s="216"/>
      <c r="CW35" s="216"/>
      <c r="CX35" s="216"/>
      <c r="CY35" s="216"/>
      <c r="CZ35" s="216"/>
      <c r="DA35" s="216"/>
      <c r="DB35" s="216"/>
      <c r="DC35" s="216"/>
      <c r="DD35" s="216"/>
      <c r="DE35" s="216"/>
      <c r="DF35" s="216"/>
      <c r="DG35" s="216"/>
      <c r="DH35" s="216"/>
      <c r="DI35" s="216"/>
      <c r="DJ35" s="216"/>
      <c r="DK35" s="216"/>
      <c r="DL35" s="216"/>
      <c r="DM35" s="216"/>
      <c r="DN35" s="216"/>
      <c r="DO35" s="216"/>
      <c r="DP35" s="216"/>
      <c r="DQ35" s="216"/>
      <c r="DR35" s="216"/>
      <c r="DS35" s="216"/>
      <c r="DT35" s="216"/>
      <c r="DU35" s="216"/>
      <c r="DV35" s="216"/>
      <c r="DW35" s="216"/>
      <c r="DX35" s="216"/>
      <c r="DY35" s="216"/>
      <c r="DZ35" s="216"/>
      <c r="EA35" s="216"/>
      <c r="EB35" s="216"/>
      <c r="EC35" s="216"/>
      <c r="ED35" s="216"/>
      <c r="EE35" s="216"/>
      <c r="EF35" s="216"/>
      <c r="EG35" s="216"/>
      <c r="EH35" s="216"/>
      <c r="EI35" s="216"/>
      <c r="EJ35" s="216"/>
      <c r="EK35" s="216"/>
      <c r="EL35" s="216"/>
      <c r="EM35" s="216"/>
      <c r="EN35" s="216"/>
      <c r="EO35" s="216"/>
    </row>
    <row r="36" spans="1:145" ht="21">
      <c r="A36" s="2030"/>
      <c r="B36" s="654" t="s">
        <v>310</v>
      </c>
      <c r="C36" s="655">
        <f t="shared" si="2"/>
        <v>0</v>
      </c>
      <c r="D36" s="656">
        <v>0</v>
      </c>
      <c r="E36" s="656">
        <v>0</v>
      </c>
      <c r="F36" s="584"/>
      <c r="G36" s="585"/>
      <c r="H36" s="584"/>
      <c r="I36" s="585"/>
      <c r="J36" s="584"/>
      <c r="K36" s="585"/>
      <c r="L36" s="584"/>
      <c r="M36" s="585"/>
      <c r="N36" s="584"/>
      <c r="O36" s="585"/>
      <c r="P36" s="584"/>
      <c r="Q36" s="585"/>
      <c r="R36" s="584"/>
      <c r="S36" s="585"/>
      <c r="T36" s="584"/>
      <c r="U36" s="585"/>
      <c r="V36" s="584"/>
      <c r="W36" s="585"/>
      <c r="X36" s="584"/>
      <c r="Y36" s="585"/>
      <c r="Z36" s="584"/>
      <c r="AA36" s="585"/>
      <c r="AB36" s="584"/>
      <c r="AC36" s="585"/>
      <c r="AD36" s="584"/>
      <c r="AE36" s="585"/>
      <c r="AF36" s="584"/>
      <c r="AG36" s="585"/>
      <c r="AH36" s="584"/>
      <c r="AI36" s="585"/>
      <c r="AJ36" s="584"/>
      <c r="AK36" s="585"/>
      <c r="AL36" s="584"/>
      <c r="AM36" s="607"/>
      <c r="AN36" s="640"/>
      <c r="AO36" s="661"/>
      <c r="AP36" s="661"/>
      <c r="AQ36" s="170" t="s">
        <v>70</v>
      </c>
      <c r="AR36" s="7"/>
      <c r="AS36" s="7"/>
      <c r="AT36" s="7"/>
      <c r="AU36" s="7"/>
      <c r="AV36" s="7"/>
      <c r="AW36" s="7"/>
      <c r="AX36" s="7"/>
      <c r="AY36" s="7"/>
      <c r="AZ36" s="7"/>
      <c r="BA36" s="7"/>
      <c r="BB36" s="7"/>
      <c r="BC36" s="475" t="s">
        <v>77</v>
      </c>
      <c r="BD36" s="475" t="s">
        <v>77</v>
      </c>
      <c r="BE36" s="475" t="s">
        <v>77</v>
      </c>
      <c r="BF36" s="63" t="s">
        <v>77</v>
      </c>
      <c r="BG36" s="216"/>
      <c r="BH36" s="216"/>
      <c r="BI36" s="216"/>
      <c r="BJ36" s="7"/>
      <c r="BK36" s="579">
        <v>0</v>
      </c>
      <c r="BL36" s="579">
        <v>0</v>
      </c>
      <c r="BM36" s="662">
        <v>0</v>
      </c>
      <c r="BN36" s="216"/>
      <c r="BO36" s="216"/>
      <c r="BP36" s="216"/>
      <c r="BQ36" s="216"/>
      <c r="BR36" s="216"/>
      <c r="BS36" s="216"/>
      <c r="BT36" s="216"/>
      <c r="BU36" s="216"/>
      <c r="BV36" s="216"/>
      <c r="BW36" s="216"/>
      <c r="BX36" s="216"/>
      <c r="BY36" s="216"/>
      <c r="BZ36" s="216"/>
      <c r="CA36" s="216"/>
      <c r="CB36" s="216"/>
      <c r="CC36" s="216"/>
      <c r="CD36" s="216"/>
      <c r="CE36" s="216"/>
      <c r="CF36" s="216"/>
      <c r="CG36" s="216"/>
      <c r="CH36" s="216"/>
      <c r="CI36" s="216"/>
      <c r="CJ36" s="216"/>
      <c r="CK36" s="216"/>
      <c r="CL36" s="216"/>
      <c r="CM36" s="216"/>
      <c r="CN36" s="216"/>
      <c r="CO36" s="216"/>
      <c r="CP36" s="216"/>
      <c r="CQ36" s="216"/>
      <c r="CR36" s="216"/>
      <c r="CS36" s="216"/>
      <c r="CT36" s="216"/>
      <c r="CU36" s="216"/>
      <c r="CV36" s="216"/>
      <c r="CW36" s="216"/>
      <c r="CX36" s="216"/>
      <c r="CY36" s="216"/>
      <c r="CZ36" s="216"/>
      <c r="DA36" s="216"/>
      <c r="DB36" s="216"/>
      <c r="DC36" s="216"/>
      <c r="DD36" s="216"/>
      <c r="DE36" s="216"/>
      <c r="DF36" s="216"/>
      <c r="DG36" s="216"/>
      <c r="DH36" s="216"/>
      <c r="DI36" s="216"/>
      <c r="DJ36" s="216"/>
      <c r="DK36" s="216"/>
      <c r="DL36" s="216"/>
      <c r="DM36" s="216"/>
      <c r="DN36" s="216"/>
      <c r="DO36" s="216"/>
      <c r="DP36" s="216"/>
      <c r="DQ36" s="216"/>
      <c r="DR36" s="216"/>
      <c r="DS36" s="216"/>
      <c r="DT36" s="216"/>
      <c r="DU36" s="216"/>
      <c r="DV36" s="216"/>
      <c r="DW36" s="216"/>
      <c r="DX36" s="216"/>
      <c r="DY36" s="216"/>
      <c r="DZ36" s="216"/>
      <c r="EA36" s="216"/>
      <c r="EB36" s="216"/>
      <c r="EC36" s="216"/>
      <c r="ED36" s="216"/>
      <c r="EE36" s="216"/>
      <c r="EF36" s="216"/>
      <c r="EG36" s="216"/>
      <c r="EH36" s="216"/>
      <c r="EI36" s="216"/>
      <c r="EJ36" s="216"/>
      <c r="EK36" s="216"/>
      <c r="EL36" s="216"/>
      <c r="EM36" s="216"/>
      <c r="EN36" s="216"/>
      <c r="EO36" s="216"/>
    </row>
    <row r="37" spans="1:145" ht="31.5">
      <c r="A37" s="2030"/>
      <c r="B37" s="663" t="s">
        <v>311</v>
      </c>
      <c r="C37" s="655">
        <f t="shared" si="2"/>
        <v>0</v>
      </c>
      <c r="D37" s="656">
        <v>0</v>
      </c>
      <c r="E37" s="656">
        <v>0</v>
      </c>
      <c r="F37" s="584"/>
      <c r="G37" s="585"/>
      <c r="H37" s="584"/>
      <c r="I37" s="585"/>
      <c r="J37" s="584"/>
      <c r="K37" s="585"/>
      <c r="L37" s="584"/>
      <c r="M37" s="585"/>
      <c r="N37" s="584"/>
      <c r="O37" s="585"/>
      <c r="P37" s="584"/>
      <c r="Q37" s="585"/>
      <c r="R37" s="584"/>
      <c r="S37" s="585"/>
      <c r="T37" s="584"/>
      <c r="U37" s="585"/>
      <c r="V37" s="584"/>
      <c r="W37" s="585"/>
      <c r="X37" s="584"/>
      <c r="Y37" s="585"/>
      <c r="Z37" s="584"/>
      <c r="AA37" s="585"/>
      <c r="AB37" s="584"/>
      <c r="AC37" s="585"/>
      <c r="AD37" s="584"/>
      <c r="AE37" s="585"/>
      <c r="AF37" s="584"/>
      <c r="AG37" s="585"/>
      <c r="AH37" s="584"/>
      <c r="AI37" s="585"/>
      <c r="AJ37" s="584"/>
      <c r="AK37" s="585"/>
      <c r="AL37" s="584"/>
      <c r="AM37" s="607"/>
      <c r="AN37" s="640"/>
      <c r="AO37" s="661"/>
      <c r="AP37" s="661"/>
      <c r="AQ37" s="170" t="s">
        <v>70</v>
      </c>
      <c r="AR37" s="7"/>
      <c r="AS37" s="7"/>
      <c r="AT37" s="7"/>
      <c r="AU37" s="7"/>
      <c r="AV37" s="7"/>
      <c r="AW37" s="7"/>
      <c r="AX37" s="7"/>
      <c r="AY37" s="7"/>
      <c r="AZ37" s="7"/>
      <c r="BA37" s="7"/>
      <c r="BB37" s="7"/>
      <c r="BC37" s="475" t="s">
        <v>77</v>
      </c>
      <c r="BD37" s="475" t="s">
        <v>77</v>
      </c>
      <c r="BE37" s="63" t="s">
        <v>77</v>
      </c>
      <c r="BF37" s="7"/>
      <c r="BG37" s="216"/>
      <c r="BH37" s="216"/>
      <c r="BI37" s="216"/>
      <c r="BJ37" s="7"/>
      <c r="BK37" s="579">
        <v>0</v>
      </c>
      <c r="BL37" s="579">
        <v>0</v>
      </c>
      <c r="BM37" s="7"/>
      <c r="BN37" s="216"/>
      <c r="BO37" s="216"/>
      <c r="BP37" s="216"/>
      <c r="BQ37" s="216"/>
      <c r="BR37" s="216"/>
      <c r="BS37" s="216"/>
      <c r="BT37" s="216"/>
      <c r="BU37" s="216"/>
      <c r="BV37" s="216"/>
      <c r="BW37" s="216"/>
      <c r="BX37" s="216"/>
      <c r="BY37" s="216"/>
      <c r="BZ37" s="216"/>
      <c r="CA37" s="216"/>
      <c r="CB37" s="216"/>
      <c r="CC37" s="216"/>
      <c r="CD37" s="216"/>
      <c r="CE37" s="216"/>
      <c r="CF37" s="216"/>
      <c r="CG37" s="216"/>
      <c r="CH37" s="216"/>
      <c r="CI37" s="216"/>
      <c r="CJ37" s="216"/>
      <c r="CK37" s="216"/>
      <c r="CL37" s="216"/>
      <c r="CM37" s="216"/>
      <c r="CN37" s="216"/>
      <c r="CO37" s="216"/>
      <c r="CP37" s="216"/>
      <c r="CQ37" s="216"/>
      <c r="CR37" s="216"/>
      <c r="CS37" s="216"/>
      <c r="CT37" s="216"/>
      <c r="CU37" s="216"/>
      <c r="CV37" s="216"/>
      <c r="CW37" s="216"/>
      <c r="CX37" s="216"/>
      <c r="CY37" s="216"/>
      <c r="CZ37" s="216"/>
      <c r="DA37" s="216"/>
      <c r="DB37" s="216"/>
      <c r="DC37" s="216"/>
      <c r="DD37" s="216"/>
      <c r="DE37" s="216"/>
      <c r="DF37" s="216"/>
      <c r="DG37" s="216"/>
      <c r="DH37" s="216"/>
      <c r="DI37" s="216"/>
      <c r="DJ37" s="216"/>
      <c r="DK37" s="216"/>
      <c r="DL37" s="216"/>
      <c r="DM37" s="216"/>
      <c r="DN37" s="216"/>
      <c r="DO37" s="216"/>
      <c r="DP37" s="216"/>
      <c r="DQ37" s="216"/>
      <c r="DR37" s="216"/>
      <c r="DS37" s="216"/>
      <c r="DT37" s="216"/>
      <c r="DU37" s="216"/>
      <c r="DV37" s="216"/>
      <c r="DW37" s="216"/>
      <c r="DX37" s="216"/>
      <c r="DY37" s="216"/>
      <c r="DZ37" s="216"/>
      <c r="EA37" s="216"/>
      <c r="EB37" s="216"/>
      <c r="EC37" s="216"/>
      <c r="ED37" s="216"/>
      <c r="EE37" s="216"/>
      <c r="EF37" s="216"/>
      <c r="EG37" s="216"/>
      <c r="EH37" s="216"/>
      <c r="EI37" s="216"/>
      <c r="EJ37" s="216"/>
      <c r="EK37" s="216"/>
      <c r="EL37" s="216"/>
      <c r="EM37" s="216"/>
      <c r="EN37" s="216"/>
      <c r="EO37" s="216"/>
    </row>
    <row r="38" spans="1:145" ht="31.5">
      <c r="A38" s="2031"/>
      <c r="B38" s="654" t="s">
        <v>312</v>
      </c>
      <c r="C38" s="655">
        <f t="shared" ref="C38" si="3">SUM(D38:E38)</f>
        <v>0</v>
      </c>
      <c r="D38" s="656">
        <v>0</v>
      </c>
      <c r="E38" s="656">
        <v>0</v>
      </c>
      <c r="F38" s="628"/>
      <c r="G38" s="629"/>
      <c r="H38" s="628"/>
      <c r="I38" s="629"/>
      <c r="J38" s="628"/>
      <c r="K38" s="629"/>
      <c r="L38" s="628"/>
      <c r="M38" s="629"/>
      <c r="N38" s="628"/>
      <c r="O38" s="629"/>
      <c r="P38" s="628"/>
      <c r="Q38" s="629"/>
      <c r="R38" s="628"/>
      <c r="S38" s="629"/>
      <c r="T38" s="628"/>
      <c r="U38" s="629"/>
      <c r="V38" s="628"/>
      <c r="W38" s="629"/>
      <c r="X38" s="628"/>
      <c r="Y38" s="629"/>
      <c r="Z38" s="628"/>
      <c r="AA38" s="629"/>
      <c r="AB38" s="628"/>
      <c r="AC38" s="629"/>
      <c r="AD38" s="628"/>
      <c r="AE38" s="629"/>
      <c r="AF38" s="628"/>
      <c r="AG38" s="629"/>
      <c r="AH38" s="628"/>
      <c r="AI38" s="629"/>
      <c r="AJ38" s="628"/>
      <c r="AK38" s="629"/>
      <c r="AL38" s="628"/>
      <c r="AM38" s="630"/>
      <c r="AN38" s="664"/>
      <c r="AO38" s="661"/>
      <c r="AP38" s="661"/>
      <c r="AQ38" s="170"/>
      <c r="AR38" s="7"/>
      <c r="AS38" s="7"/>
      <c r="AT38" s="7"/>
      <c r="AU38" s="7"/>
      <c r="AV38" s="7"/>
      <c r="AW38" s="7"/>
      <c r="AX38" s="7"/>
      <c r="AY38" s="7"/>
      <c r="AZ38" s="7"/>
      <c r="BA38" s="7"/>
      <c r="BB38" s="7"/>
      <c r="BC38" s="475"/>
      <c r="BD38" s="475"/>
      <c r="BE38" s="63"/>
      <c r="BF38" s="7"/>
      <c r="BG38" s="216"/>
      <c r="BH38" s="216"/>
      <c r="BI38" s="216"/>
      <c r="BJ38" s="7"/>
      <c r="BK38" s="579"/>
      <c r="BL38" s="579"/>
      <c r="BM38" s="7"/>
      <c r="BN38" s="216"/>
      <c r="BO38" s="216"/>
      <c r="BP38" s="216"/>
      <c r="BQ38" s="216"/>
      <c r="BR38" s="216"/>
      <c r="BS38" s="216"/>
      <c r="BT38" s="216"/>
      <c r="BU38" s="216"/>
      <c r="BV38" s="216"/>
      <c r="BW38" s="216"/>
      <c r="BX38" s="216"/>
      <c r="BY38" s="216"/>
      <c r="BZ38" s="216"/>
      <c r="CA38" s="216"/>
      <c r="CB38" s="216"/>
      <c r="CC38" s="216"/>
      <c r="CD38" s="216"/>
      <c r="CE38" s="216"/>
      <c r="CF38" s="216"/>
      <c r="CG38" s="216"/>
      <c r="CH38" s="216"/>
      <c r="CI38" s="216"/>
      <c r="CJ38" s="216"/>
      <c r="CK38" s="216"/>
      <c r="CL38" s="216"/>
      <c r="CM38" s="216"/>
      <c r="CN38" s="216"/>
      <c r="CO38" s="216"/>
      <c r="CP38" s="216"/>
      <c r="CQ38" s="216"/>
      <c r="CR38" s="216"/>
      <c r="CS38" s="216"/>
      <c r="CT38" s="216"/>
      <c r="CU38" s="216"/>
      <c r="CV38" s="216"/>
      <c r="CW38" s="216"/>
      <c r="CX38" s="216"/>
      <c r="CY38" s="216"/>
      <c r="CZ38" s="216"/>
      <c r="DA38" s="216"/>
      <c r="DB38" s="216"/>
      <c r="DC38" s="216"/>
      <c r="DD38" s="216"/>
      <c r="DE38" s="216"/>
      <c r="DF38" s="216"/>
      <c r="DG38" s="216"/>
      <c r="DH38" s="216"/>
      <c r="DI38" s="216"/>
      <c r="DJ38" s="216"/>
      <c r="DK38" s="216"/>
      <c r="DL38" s="216"/>
      <c r="DM38" s="216"/>
      <c r="DN38" s="216"/>
      <c r="DO38" s="216"/>
      <c r="DP38" s="216"/>
      <c r="DQ38" s="216"/>
      <c r="DR38" s="216"/>
      <c r="DS38" s="216"/>
      <c r="DT38" s="216"/>
      <c r="DU38" s="216"/>
      <c r="DV38" s="216"/>
      <c r="DW38" s="216"/>
      <c r="DX38" s="216"/>
      <c r="DY38" s="216"/>
      <c r="DZ38" s="216"/>
      <c r="EA38" s="216"/>
      <c r="EB38" s="216"/>
      <c r="EC38" s="216"/>
      <c r="ED38" s="216"/>
      <c r="EE38" s="216"/>
      <c r="EF38" s="216"/>
      <c r="EG38" s="216"/>
      <c r="EH38" s="216"/>
      <c r="EI38" s="216"/>
      <c r="EJ38" s="216"/>
      <c r="EK38" s="216"/>
      <c r="EL38" s="216"/>
      <c r="EM38" s="216"/>
      <c r="EN38" s="216"/>
      <c r="EO38" s="216"/>
    </row>
    <row r="39" spans="1:145">
      <c r="A39" s="665" t="s">
        <v>313</v>
      </c>
      <c r="B39" s="666"/>
      <c r="C39" s="665"/>
      <c r="D39" s="667"/>
      <c r="E39" s="667"/>
      <c r="F39" s="667"/>
      <c r="G39" s="667"/>
      <c r="H39" s="667"/>
      <c r="I39" s="667"/>
      <c r="J39" s="667"/>
      <c r="K39" s="667"/>
      <c r="L39" s="667"/>
      <c r="M39" s="667"/>
      <c r="N39" s="667"/>
      <c r="O39" s="667"/>
      <c r="P39" s="667"/>
      <c r="Q39" s="667"/>
      <c r="R39" s="667"/>
      <c r="S39" s="667"/>
      <c r="T39" s="667"/>
      <c r="U39" s="667"/>
      <c r="V39" s="667"/>
      <c r="W39" s="667"/>
      <c r="X39" s="667"/>
      <c r="Y39" s="667"/>
      <c r="Z39" s="2"/>
      <c r="AA39" s="7"/>
      <c r="AB39" s="7"/>
      <c r="AC39" s="7"/>
      <c r="AD39" s="7"/>
      <c r="AE39" s="7"/>
      <c r="AF39" s="7"/>
      <c r="AG39" s="7"/>
      <c r="AH39" s="7"/>
      <c r="AI39" s="7"/>
      <c r="AJ39" s="7"/>
      <c r="AK39" s="7"/>
      <c r="AL39" s="7"/>
      <c r="AM39" s="7"/>
      <c r="AN39" s="7"/>
      <c r="AO39" s="2"/>
      <c r="AP39" s="7"/>
      <c r="AQ39" s="170"/>
      <c r="AR39" s="7"/>
      <c r="AS39" s="7"/>
      <c r="AT39" s="7"/>
      <c r="AU39" s="7"/>
      <c r="AV39" s="7"/>
      <c r="AW39" s="7"/>
      <c r="AX39" s="7"/>
      <c r="AY39" s="7"/>
      <c r="AZ39" s="7"/>
      <c r="BA39" s="7"/>
      <c r="BB39" s="7"/>
      <c r="BC39" s="7"/>
      <c r="BD39" s="216"/>
      <c r="BE39" s="216"/>
      <c r="BF39" s="216"/>
      <c r="BG39" s="216"/>
      <c r="BH39" s="216"/>
      <c r="BI39" s="216"/>
      <c r="BJ39" s="547"/>
      <c r="BK39" s="216"/>
      <c r="BL39" s="216"/>
      <c r="BM39" s="216"/>
      <c r="BN39" s="216"/>
      <c r="BO39" s="216"/>
      <c r="BP39" s="216"/>
      <c r="BQ39" s="216"/>
      <c r="BR39" s="216"/>
      <c r="BS39" s="216"/>
      <c r="BT39" s="216"/>
      <c r="BU39" s="216"/>
      <c r="BV39" s="216"/>
      <c r="BW39" s="216"/>
      <c r="BX39" s="216"/>
      <c r="BY39" s="216"/>
      <c r="BZ39" s="216"/>
      <c r="CA39" s="216"/>
      <c r="CB39" s="216"/>
      <c r="CC39" s="216"/>
      <c r="CD39" s="216"/>
      <c r="CE39" s="216"/>
      <c r="CF39" s="216"/>
      <c r="CG39" s="216"/>
      <c r="CH39" s="216"/>
      <c r="CI39" s="216"/>
      <c r="CJ39" s="216"/>
      <c r="CK39" s="216"/>
      <c r="CL39" s="216"/>
      <c r="CM39" s="216"/>
      <c r="CN39" s="216"/>
      <c r="CO39" s="216"/>
      <c r="CP39" s="216"/>
      <c r="CQ39" s="216"/>
      <c r="CR39" s="216"/>
      <c r="CS39" s="216"/>
      <c r="CT39" s="216"/>
      <c r="CU39" s="216"/>
      <c r="CV39" s="216"/>
      <c r="CW39" s="216"/>
      <c r="CX39" s="216"/>
      <c r="CY39" s="216"/>
      <c r="CZ39" s="216"/>
      <c r="DA39" s="216"/>
      <c r="DB39" s="216"/>
      <c r="DC39" s="216"/>
      <c r="DD39" s="216"/>
      <c r="DE39" s="216"/>
      <c r="DF39" s="216"/>
      <c r="DG39" s="216"/>
      <c r="DH39" s="216"/>
      <c r="DI39" s="216"/>
      <c r="DJ39" s="216"/>
      <c r="DK39" s="216"/>
      <c r="DL39" s="216"/>
      <c r="DM39" s="216"/>
      <c r="DN39" s="216"/>
      <c r="DO39" s="216"/>
      <c r="DP39" s="216"/>
      <c r="DQ39" s="216"/>
      <c r="DR39" s="216"/>
      <c r="DS39" s="216"/>
      <c r="DT39" s="216"/>
      <c r="DU39" s="216"/>
      <c r="DV39" s="216"/>
      <c r="DW39" s="216"/>
      <c r="DX39" s="216"/>
      <c r="DY39" s="216"/>
      <c r="DZ39" s="216"/>
      <c r="EA39" s="216"/>
      <c r="EB39" s="216"/>
      <c r="EC39" s="216"/>
      <c r="ED39" s="216"/>
      <c r="EE39" s="216"/>
      <c r="EF39" s="7"/>
      <c r="EG39" s="7"/>
      <c r="EH39" s="7"/>
      <c r="EI39" s="7"/>
      <c r="EJ39" s="7"/>
      <c r="EK39" s="7"/>
      <c r="EL39" s="7"/>
      <c r="EM39" s="7"/>
      <c r="EN39" s="7"/>
      <c r="EO39" s="7"/>
    </row>
    <row r="40" spans="1:145" s="7" customFormat="1" ht="32.25" customHeight="1">
      <c r="A40" s="2016" t="s">
        <v>314</v>
      </c>
      <c r="B40" s="2016"/>
      <c r="C40" s="2016"/>
      <c r="D40" s="2016"/>
      <c r="E40" s="2016"/>
      <c r="F40" s="2016"/>
      <c r="G40" s="2016"/>
      <c r="H40" s="2016"/>
      <c r="I40" s="2016"/>
      <c r="J40" s="2016"/>
      <c r="K40" s="2016"/>
      <c r="L40" s="2016"/>
      <c r="M40" s="2016"/>
      <c r="N40" s="2016"/>
      <c r="O40" s="2016"/>
      <c r="P40" s="2016"/>
      <c r="Q40" s="2016"/>
      <c r="R40" s="2016"/>
      <c r="S40" s="2016"/>
      <c r="T40" s="2016"/>
      <c r="U40" s="2016"/>
      <c r="V40" s="2016"/>
      <c r="W40" s="2016"/>
      <c r="X40" s="2016"/>
      <c r="Y40" s="2016"/>
      <c r="Z40" s="2016"/>
      <c r="AA40" s="2016"/>
      <c r="AB40" s="2016"/>
      <c r="AC40" s="2016"/>
      <c r="AD40" s="2016"/>
      <c r="AE40" s="2016"/>
      <c r="AF40" s="2016"/>
      <c r="AG40" s="2016"/>
      <c r="AH40" s="2016"/>
      <c r="AI40" s="2016"/>
      <c r="AJ40" s="2016"/>
      <c r="AK40" s="2016"/>
      <c r="AL40" s="2016"/>
      <c r="AM40" s="2016"/>
      <c r="AN40" s="2016"/>
      <c r="AO40" s="2016"/>
      <c r="AP40" s="2016"/>
      <c r="AQ40" s="170"/>
      <c r="AZ40" s="81"/>
      <c r="BA40" s="668"/>
      <c r="BB40" s="82"/>
      <c r="BC40" s="82"/>
      <c r="BD40" s="82"/>
      <c r="BE40" s="82"/>
      <c r="BF40" s="82"/>
      <c r="BG40" s="82"/>
      <c r="BH40" s="82"/>
      <c r="BI40" s="64"/>
      <c r="BJ40" s="64"/>
      <c r="BK40" s="64"/>
      <c r="BL40" s="64"/>
      <c r="BM40" s="64"/>
      <c r="BN40" s="64"/>
      <c r="BO40" s="64"/>
      <c r="BP40" s="81"/>
    </row>
    <row r="41" spans="1:145" s="7" customFormat="1" ht="32.25" customHeight="1">
      <c r="A41" s="2041" t="s">
        <v>315</v>
      </c>
      <c r="B41" s="2042"/>
      <c r="C41" s="2045" t="s">
        <v>316</v>
      </c>
      <c r="D41" s="2046" t="s">
        <v>308</v>
      </c>
      <c r="E41" s="2047"/>
      <c r="F41" s="2047"/>
      <c r="G41" s="2048"/>
      <c r="H41" s="81"/>
      <c r="AP41" s="2"/>
      <c r="AR41" s="170"/>
      <c r="AZ41" s="81"/>
      <c r="BA41" s="82"/>
      <c r="BB41" s="668"/>
      <c r="BC41" s="82"/>
      <c r="BD41" s="82"/>
      <c r="BE41" s="82"/>
      <c r="BF41" s="82"/>
      <c r="BG41" s="82"/>
      <c r="BH41" s="82"/>
      <c r="BI41" s="64"/>
      <c r="BJ41" s="64"/>
      <c r="BK41" s="64"/>
      <c r="BL41" s="64"/>
      <c r="BM41" s="64"/>
      <c r="BN41" s="64"/>
      <c r="BO41" s="64"/>
      <c r="BP41" s="81"/>
    </row>
    <row r="42" spans="1:145" s="7" customFormat="1" ht="74.25" customHeight="1">
      <c r="A42" s="2043"/>
      <c r="B42" s="2044"/>
      <c r="C42" s="2045"/>
      <c r="D42" s="669" t="s">
        <v>317</v>
      </c>
      <c r="E42" s="670" t="s">
        <v>318</v>
      </c>
      <c r="F42" s="670" t="s">
        <v>319</v>
      </c>
      <c r="G42" s="671" t="s">
        <v>320</v>
      </c>
      <c r="AP42" s="2"/>
      <c r="AR42" s="170"/>
      <c r="AZ42" s="81"/>
      <c r="BA42" s="82"/>
      <c r="BB42" s="668"/>
      <c r="BC42" s="82"/>
      <c r="BD42" s="82"/>
      <c r="BE42" s="82"/>
      <c r="BF42" s="82"/>
      <c r="BG42" s="82"/>
      <c r="BH42" s="82"/>
      <c r="BI42" s="64"/>
      <c r="BJ42" s="64"/>
      <c r="BK42" s="64"/>
      <c r="BL42" s="64"/>
      <c r="BM42" s="64"/>
      <c r="BN42" s="64"/>
      <c r="BO42" s="64"/>
      <c r="BP42" s="81"/>
    </row>
    <row r="43" spans="1:145" s="7" customFormat="1" ht="15.75" customHeight="1">
      <c r="A43" s="2487" t="s">
        <v>321</v>
      </c>
      <c r="B43" s="2488"/>
      <c r="C43" s="672"/>
      <c r="D43" s="673"/>
      <c r="E43" s="674"/>
      <c r="F43" s="674"/>
      <c r="G43" s="675"/>
      <c r="H43" s="240" t="str">
        <f>BC43 &amp; BD43 &amp; BE43 &amp; BF43 &amp; BG43</f>
        <v/>
      </c>
      <c r="AK43" s="92"/>
      <c r="AP43" s="2"/>
      <c r="AR43" s="170"/>
      <c r="AZ43" s="81"/>
      <c r="BA43" s="82"/>
      <c r="BB43" s="668"/>
      <c r="BC43" s="83" t="str">
        <f>IF($C43&gt;=$D43,"","* Los Cuidadores con apoyo monetario no debe ser mayor al Total de Cuidadores. ")</f>
        <v/>
      </c>
      <c r="BD43" s="83" t="str">
        <f>IF($C43&gt;=$G43,"","* Los Cuidadores Capacitados no debe ser mayor al Total Cuidadores. ")</f>
        <v/>
      </c>
      <c r="BE43" s="83" t="str">
        <f>IF($D$43=$C$37,"","* Los Cuidadores con apoyo monetario debe ser igual al Total de personas 'con cuidador que recibe apoyo monetario' de la sección A. ")</f>
        <v/>
      </c>
      <c r="BF43" s="83" t="str">
        <f>IF(F43&gt;G43,"* El total de Cuidadores capacitados con apoyo monetario no puede ser mayor al Total de Cuidadores Capacitados","")</f>
        <v/>
      </c>
      <c r="BG43" s="83" t="str">
        <f>IF(D43&lt;F43,"* El N° de cuidadores con apoyo monetario deben ser mayor o igual a los cuidadores capacitados con apoyo monetarios. ","")</f>
        <v/>
      </c>
      <c r="BH43" s="82"/>
      <c r="BI43" s="64"/>
      <c r="BJ43" s="64"/>
      <c r="BK43" s="179">
        <f>IF($C43&gt;=$D43,0,1)</f>
        <v>0</v>
      </c>
      <c r="BL43" s="179">
        <f>IF($C43&gt;=$G43,0,1)</f>
        <v>0</v>
      </c>
      <c r="BM43" s="179">
        <f>IF($D$43=$C$37,0,1)</f>
        <v>0</v>
      </c>
      <c r="BN43" s="179">
        <f>IF(F43&gt;G43,1,0)</f>
        <v>0</v>
      </c>
      <c r="BO43" s="179">
        <f>IF(D43&lt;F43,1,0)</f>
        <v>0</v>
      </c>
      <c r="BP43" s="81"/>
    </row>
    <row r="44" spans="1:145">
      <c r="A44" s="2049" t="s">
        <v>322</v>
      </c>
      <c r="B44" s="2049"/>
      <c r="C44" s="2049"/>
      <c r="D44" s="2049"/>
      <c r="E44" s="2049"/>
      <c r="F44" s="2049"/>
      <c r="G44" s="2049"/>
      <c r="H44" s="2049"/>
      <c r="I44" s="2049"/>
      <c r="J44" s="2049"/>
      <c r="K44" s="2049"/>
      <c r="L44" s="2049"/>
      <c r="M44" s="2049"/>
      <c r="N44" s="2049"/>
      <c r="O44" s="2049"/>
      <c r="P44" s="2049"/>
      <c r="Q44" s="2049"/>
      <c r="R44" s="2049"/>
      <c r="S44" s="2049"/>
      <c r="T44" s="2049"/>
      <c r="U44" s="2049"/>
      <c r="V44" s="2049"/>
      <c r="W44" s="2049"/>
      <c r="X44" s="2049"/>
      <c r="Y44" s="2049"/>
      <c r="Z44" s="2049"/>
      <c r="AA44" s="2049"/>
      <c r="AB44" s="2049"/>
      <c r="AC44" s="2049"/>
      <c r="AD44" s="2049"/>
      <c r="AE44" s="2049"/>
      <c r="AF44" s="2049"/>
      <c r="AG44" s="2049"/>
      <c r="AH44" s="2049"/>
      <c r="AI44" s="2049"/>
      <c r="AJ44" s="2049"/>
      <c r="AK44" s="2049"/>
      <c r="AL44" s="2049"/>
      <c r="AM44" s="2049"/>
      <c r="AN44" s="7"/>
      <c r="AO44" s="2"/>
      <c r="AP44" s="7"/>
      <c r="AQ44" s="170"/>
      <c r="AR44" s="7"/>
      <c r="AS44" s="7"/>
      <c r="AT44" s="7"/>
      <c r="AU44" s="7"/>
      <c r="AV44" s="7"/>
      <c r="AW44" s="7"/>
      <c r="AX44" s="7"/>
      <c r="AY44" s="7"/>
      <c r="AZ44" s="7"/>
      <c r="BA44" s="119"/>
      <c r="BB44" s="7"/>
      <c r="BC44" s="7"/>
      <c r="BD44" s="7"/>
      <c r="BE44" s="7"/>
      <c r="BF44" s="7"/>
      <c r="BG44" s="7"/>
      <c r="BH44" s="7"/>
      <c r="BI44" s="7"/>
      <c r="BJ44" s="547"/>
      <c r="BK44" s="7"/>
      <c r="BL44" s="216"/>
      <c r="BM44" s="216"/>
      <c r="BN44" s="216"/>
      <c r="BO44" s="216"/>
      <c r="BP44" s="216"/>
      <c r="BQ44" s="216"/>
      <c r="BR44" s="216"/>
      <c r="BS44" s="216"/>
      <c r="BT44" s="216"/>
      <c r="BU44" s="216"/>
      <c r="BV44" s="216"/>
      <c r="BW44" s="216"/>
      <c r="BX44" s="216"/>
      <c r="BY44" s="216"/>
      <c r="BZ44" s="216"/>
      <c r="CA44" s="216"/>
      <c r="CB44" s="216"/>
      <c r="CC44" s="216"/>
      <c r="CD44" s="216"/>
      <c r="CE44" s="216"/>
      <c r="CF44" s="216"/>
      <c r="CG44" s="216"/>
      <c r="CH44" s="216"/>
      <c r="CI44" s="216"/>
      <c r="CJ44" s="216"/>
      <c r="CK44" s="216"/>
      <c r="CL44" s="216"/>
      <c r="CM44" s="216"/>
      <c r="CN44" s="216"/>
      <c r="CO44" s="216"/>
      <c r="CP44" s="216"/>
      <c r="CQ44" s="216"/>
      <c r="CR44" s="216"/>
      <c r="CS44" s="216"/>
      <c r="CT44" s="216"/>
      <c r="CU44" s="216"/>
      <c r="CV44" s="216"/>
      <c r="CW44" s="216"/>
      <c r="CX44" s="216"/>
      <c r="CY44" s="216"/>
      <c r="CZ44" s="216"/>
      <c r="DA44" s="216"/>
      <c r="DB44" s="216"/>
      <c r="DC44" s="216"/>
      <c r="DD44" s="216"/>
      <c r="DE44" s="216"/>
      <c r="DF44" s="216"/>
      <c r="DG44" s="216"/>
      <c r="DH44" s="216"/>
      <c r="DI44" s="216"/>
      <c r="DJ44" s="216"/>
      <c r="DK44" s="216"/>
      <c r="DL44" s="216"/>
      <c r="DM44" s="216"/>
      <c r="DN44" s="216"/>
      <c r="DO44" s="216"/>
      <c r="DP44" s="216"/>
      <c r="DQ44" s="216"/>
      <c r="DR44" s="216"/>
      <c r="DS44" s="216"/>
      <c r="DT44" s="216"/>
      <c r="DU44" s="216"/>
      <c r="DV44" s="216"/>
      <c r="DW44" s="216"/>
      <c r="DX44" s="216"/>
      <c r="DY44" s="216"/>
      <c r="DZ44" s="216"/>
      <c r="EA44" s="216"/>
      <c r="EB44" s="216"/>
      <c r="EC44" s="216"/>
      <c r="ED44" s="216"/>
      <c r="EE44" s="216"/>
      <c r="EF44" s="216"/>
      <c r="EG44" s="216"/>
      <c r="EH44" s="216"/>
      <c r="EI44" s="216"/>
      <c r="EJ44" s="216"/>
      <c r="EK44" s="216"/>
      <c r="EL44" s="216"/>
      <c r="EM44" s="216"/>
      <c r="EN44" s="7"/>
      <c r="EO44" s="7"/>
    </row>
    <row r="45" spans="1:145" s="7" customFormat="1" ht="14.25" customHeight="1">
      <c r="A45" s="2053" t="s">
        <v>323</v>
      </c>
      <c r="B45" s="2054"/>
      <c r="C45" s="2055"/>
      <c r="D45" s="2062" t="s">
        <v>23</v>
      </c>
      <c r="E45" s="2062"/>
      <c r="F45" s="2062"/>
      <c r="G45" s="2038" t="s">
        <v>278</v>
      </c>
      <c r="H45" s="2038"/>
      <c r="I45" s="2038"/>
      <c r="J45" s="2038"/>
      <c r="K45" s="2038"/>
      <c r="L45" s="2038"/>
      <c r="M45" s="2038"/>
      <c r="N45" s="2038"/>
      <c r="O45" s="2038"/>
      <c r="P45" s="2038"/>
      <c r="Q45" s="2038"/>
      <c r="R45" s="2038"/>
      <c r="S45" s="2038"/>
      <c r="T45" s="2038"/>
      <c r="U45" s="2038"/>
      <c r="V45" s="2038"/>
      <c r="W45" s="2038"/>
      <c r="X45" s="2038"/>
      <c r="Y45" s="2038"/>
      <c r="Z45" s="2038"/>
      <c r="AA45" s="2038"/>
      <c r="AB45" s="2038"/>
      <c r="AC45" s="2038"/>
      <c r="AD45" s="2038"/>
      <c r="AE45" s="2038"/>
      <c r="AF45" s="2038"/>
      <c r="AG45" s="2038"/>
      <c r="AH45" s="2038"/>
      <c r="AI45" s="2038"/>
      <c r="AJ45" s="2038"/>
      <c r="AK45" s="2038"/>
      <c r="AL45" s="2038"/>
      <c r="AM45" s="2038"/>
      <c r="AN45" s="2038"/>
      <c r="AP45" s="2"/>
      <c r="AR45" s="170"/>
      <c r="BA45" s="81"/>
      <c r="BB45"/>
      <c r="BC45"/>
      <c r="BD45"/>
      <c r="BE45"/>
      <c r="BF45"/>
      <c r="BG45"/>
      <c r="BH45"/>
      <c r="BI45"/>
      <c r="BJ45"/>
      <c r="BK45"/>
      <c r="BL45"/>
      <c r="BM45"/>
      <c r="BN45"/>
      <c r="BO45"/>
      <c r="BP45"/>
      <c r="BQ45" s="81"/>
      <c r="CB45" s="668"/>
      <c r="CC45" s="82"/>
      <c r="CD45" s="82"/>
      <c r="CE45" s="82"/>
      <c r="CF45" s="82"/>
      <c r="CG45" s="82"/>
      <c r="CH45" s="82"/>
      <c r="CI45" s="82"/>
      <c r="CJ45" s="64"/>
      <c r="CK45" s="64"/>
      <c r="CL45" s="64"/>
      <c r="CM45" s="64"/>
      <c r="CN45" s="64"/>
      <c r="CO45" s="64"/>
      <c r="CP45" s="64"/>
    </row>
    <row r="46" spans="1:145" s="7" customFormat="1">
      <c r="A46" s="2056"/>
      <c r="B46" s="2057"/>
      <c r="C46" s="2058"/>
      <c r="D46" s="2062"/>
      <c r="E46" s="2062"/>
      <c r="F46" s="2062"/>
      <c r="G46" s="2039" t="s">
        <v>280</v>
      </c>
      <c r="H46" s="2040"/>
      <c r="I46" s="2039" t="s">
        <v>281</v>
      </c>
      <c r="J46" s="2040"/>
      <c r="K46" s="2039" t="s">
        <v>258</v>
      </c>
      <c r="L46" s="2040"/>
      <c r="M46" s="2033" t="s">
        <v>29</v>
      </c>
      <c r="N46" s="2033"/>
      <c r="O46" s="2033" t="s">
        <v>30</v>
      </c>
      <c r="P46" s="2033"/>
      <c r="Q46" s="2033" t="s">
        <v>31</v>
      </c>
      <c r="R46" s="2033"/>
      <c r="S46" s="2032" t="s">
        <v>32</v>
      </c>
      <c r="T46" s="1935"/>
      <c r="U46" s="2033" t="s">
        <v>33</v>
      </c>
      <c r="V46" s="2033"/>
      <c r="W46" s="2032" t="s">
        <v>34</v>
      </c>
      <c r="X46" s="1935"/>
      <c r="Y46" s="2033" t="s">
        <v>35</v>
      </c>
      <c r="Z46" s="2033"/>
      <c r="AA46" s="2032" t="s">
        <v>36</v>
      </c>
      <c r="AB46" s="1935"/>
      <c r="AC46" s="2033" t="s">
        <v>37</v>
      </c>
      <c r="AD46" s="2033"/>
      <c r="AE46" s="2032" t="s">
        <v>38</v>
      </c>
      <c r="AF46" s="1935"/>
      <c r="AG46" s="2034" t="s">
        <v>39</v>
      </c>
      <c r="AH46" s="2035"/>
      <c r="AI46" s="2034" t="s">
        <v>282</v>
      </c>
      <c r="AJ46" s="2035"/>
      <c r="AK46" s="2034" t="s">
        <v>283</v>
      </c>
      <c r="AL46" s="2035"/>
      <c r="AM46" s="2034" t="s">
        <v>284</v>
      </c>
      <c r="AN46" s="2035"/>
      <c r="AO46" s="884"/>
      <c r="AP46" s="2"/>
      <c r="AQ46" s="884"/>
      <c r="AR46" s="170"/>
      <c r="AS46" s="884"/>
      <c r="AT46" s="884"/>
      <c r="AU46" s="884"/>
      <c r="AV46" s="884"/>
      <c r="AW46" s="884"/>
      <c r="AX46" s="884"/>
      <c r="AY46" s="884"/>
      <c r="AZ46" s="884"/>
      <c r="BA46" s="236"/>
      <c r="BB46"/>
      <c r="BC46"/>
      <c r="BD46"/>
      <c r="BE46"/>
      <c r="BF46"/>
      <c r="BG46"/>
      <c r="BH46"/>
      <c r="BI46"/>
      <c r="BJ46"/>
      <c r="BK46"/>
      <c r="BL46"/>
      <c r="BM46"/>
      <c r="BN46"/>
      <c r="BO46"/>
      <c r="BP46"/>
      <c r="BQ46" s="81"/>
      <c r="CB46" s="668"/>
      <c r="CC46" s="82"/>
      <c r="CD46" s="82"/>
      <c r="CE46" s="82"/>
      <c r="CF46" s="82"/>
      <c r="CG46" s="82"/>
      <c r="CH46" s="82"/>
      <c r="CI46" s="82"/>
      <c r="CJ46" s="64"/>
      <c r="CK46" s="64"/>
      <c r="CL46" s="64"/>
      <c r="CM46" s="64"/>
      <c r="CN46" s="64"/>
      <c r="CO46" s="64"/>
      <c r="CP46" s="64"/>
    </row>
    <row r="47" spans="1:145" s="7" customFormat="1" ht="21">
      <c r="A47" s="2059"/>
      <c r="B47" s="2060"/>
      <c r="C47" s="2061"/>
      <c r="D47" s="555" t="s">
        <v>173</v>
      </c>
      <c r="E47" s="556" t="s">
        <v>174</v>
      </c>
      <c r="F47" s="557" t="s">
        <v>175</v>
      </c>
      <c r="G47" s="558" t="s">
        <v>174</v>
      </c>
      <c r="H47" s="557" t="s">
        <v>175</v>
      </c>
      <c r="I47" s="558" t="s">
        <v>174</v>
      </c>
      <c r="J47" s="557" t="s">
        <v>175</v>
      </c>
      <c r="K47" s="558" t="s">
        <v>174</v>
      </c>
      <c r="L47" s="557" t="s">
        <v>175</v>
      </c>
      <c r="M47" s="559" t="s">
        <v>174</v>
      </c>
      <c r="N47" s="560" t="s">
        <v>175</v>
      </c>
      <c r="O47" s="559" t="s">
        <v>174</v>
      </c>
      <c r="P47" s="560" t="s">
        <v>175</v>
      </c>
      <c r="Q47" s="559" t="s">
        <v>174</v>
      </c>
      <c r="R47" s="560" t="s">
        <v>175</v>
      </c>
      <c r="S47" s="561" t="s">
        <v>174</v>
      </c>
      <c r="T47" s="122" t="s">
        <v>175</v>
      </c>
      <c r="U47" s="559" t="s">
        <v>174</v>
      </c>
      <c r="V47" s="560" t="s">
        <v>175</v>
      </c>
      <c r="W47" s="561" t="s">
        <v>174</v>
      </c>
      <c r="X47" s="122" t="s">
        <v>175</v>
      </c>
      <c r="Y47" s="559" t="s">
        <v>174</v>
      </c>
      <c r="Z47" s="560" t="s">
        <v>175</v>
      </c>
      <c r="AA47" s="561" t="s">
        <v>174</v>
      </c>
      <c r="AB47" s="122" t="s">
        <v>175</v>
      </c>
      <c r="AC47" s="559" t="s">
        <v>174</v>
      </c>
      <c r="AD47" s="560" t="s">
        <v>175</v>
      </c>
      <c r="AE47" s="561" t="s">
        <v>174</v>
      </c>
      <c r="AF47" s="122" t="s">
        <v>175</v>
      </c>
      <c r="AG47" s="562" t="s">
        <v>285</v>
      </c>
      <c r="AH47" s="563" t="s">
        <v>175</v>
      </c>
      <c r="AI47" s="562" t="s">
        <v>285</v>
      </c>
      <c r="AJ47" s="563" t="s">
        <v>175</v>
      </c>
      <c r="AK47" s="562" t="s">
        <v>285</v>
      </c>
      <c r="AL47" s="563" t="s">
        <v>175</v>
      </c>
      <c r="AM47" s="562" t="s">
        <v>285</v>
      </c>
      <c r="AN47" s="563" t="s">
        <v>175</v>
      </c>
      <c r="AO47" s="884"/>
      <c r="AP47" s="2"/>
      <c r="AQ47" s="884"/>
      <c r="AR47" s="170"/>
      <c r="AS47" s="884"/>
      <c r="AT47" s="884"/>
      <c r="AU47" s="884"/>
      <c r="AV47" s="884"/>
      <c r="AW47" s="884"/>
      <c r="AX47" s="884"/>
      <c r="AY47" s="884"/>
      <c r="AZ47" s="884"/>
      <c r="BA47" s="236"/>
      <c r="BB47"/>
      <c r="BC47"/>
      <c r="BD47"/>
      <c r="BE47"/>
      <c r="BF47"/>
      <c r="BG47"/>
      <c r="BH47"/>
      <c r="BI47"/>
      <c r="BJ47"/>
      <c r="BK47"/>
      <c r="BL47"/>
      <c r="BM47"/>
      <c r="BN47"/>
      <c r="BO47"/>
      <c r="BP47"/>
      <c r="BQ47" s="81"/>
      <c r="CB47" s="668"/>
      <c r="CC47" s="82"/>
      <c r="CD47" s="82"/>
      <c r="CE47" s="82"/>
      <c r="CF47" s="82"/>
      <c r="CG47" s="82"/>
      <c r="CH47" s="82"/>
      <c r="CI47" s="82"/>
      <c r="CJ47" s="64"/>
      <c r="CK47" s="64"/>
      <c r="CL47" s="64"/>
      <c r="CM47" s="64"/>
      <c r="CN47" s="64"/>
      <c r="CO47" s="64"/>
      <c r="CP47" s="64"/>
    </row>
    <row r="48" spans="1:145" s="7" customFormat="1" ht="24" customHeight="1">
      <c r="A48" s="2076" t="s">
        <v>324</v>
      </c>
      <c r="B48" s="2077"/>
      <c r="C48" s="1689" t="s">
        <v>325</v>
      </c>
      <c r="D48" s="1676">
        <f>SUM(E48:F48)</f>
        <v>0</v>
      </c>
      <c r="E48" s="1676">
        <f>+G48+I48+K48+M48+O48+Q48+S48+U48+W48+Y48+AA48+AC48+AE48+AG48+AI48+AK48+AM48</f>
        <v>0</v>
      </c>
      <c r="F48" s="1677">
        <f>+H48+J48+L48+N48+P48+R48+T48+V48+X48+Z48+AB48+AD48+AF48+AH48+AJ48+AL48+AN48</f>
        <v>0</v>
      </c>
      <c r="G48" s="1678"/>
      <c r="H48" s="1679"/>
      <c r="I48" s="1680"/>
      <c r="J48" s="1679"/>
      <c r="K48" s="1680"/>
      <c r="L48" s="1679"/>
      <c r="M48" s="1680"/>
      <c r="N48" s="1679"/>
      <c r="O48" s="1680"/>
      <c r="P48" s="1679"/>
      <c r="Q48" s="1680"/>
      <c r="R48" s="1679"/>
      <c r="S48" s="1680"/>
      <c r="T48" s="1679"/>
      <c r="U48" s="1680"/>
      <c r="V48" s="1679"/>
      <c r="W48" s="1680"/>
      <c r="X48" s="1679"/>
      <c r="Y48" s="1680"/>
      <c r="Z48" s="1679"/>
      <c r="AA48" s="1680"/>
      <c r="AB48" s="1679"/>
      <c r="AC48" s="1680"/>
      <c r="AD48" s="1679"/>
      <c r="AE48" s="1680"/>
      <c r="AF48" s="1679"/>
      <c r="AG48" s="1680"/>
      <c r="AH48" s="1679"/>
      <c r="AI48" s="1680"/>
      <c r="AJ48" s="1679"/>
      <c r="AK48" s="1680"/>
      <c r="AL48" s="1679"/>
      <c r="AM48" s="1680"/>
      <c r="AN48" s="1679"/>
      <c r="AO48" s="165"/>
      <c r="AP48" s="2"/>
      <c r="AQ48" s="884"/>
      <c r="AR48" s="170"/>
      <c r="AS48" s="884"/>
      <c r="AT48" s="884"/>
      <c r="AU48" s="884"/>
      <c r="AV48" s="884"/>
      <c r="AW48" s="884"/>
      <c r="AX48" s="884"/>
      <c r="AY48" s="884"/>
      <c r="AZ48" s="884"/>
      <c r="BA48" s="236"/>
      <c r="BB48"/>
      <c r="BC48"/>
      <c r="BD48"/>
      <c r="BE48"/>
      <c r="BF48"/>
      <c r="BG48"/>
      <c r="BH48"/>
      <c r="BI48"/>
      <c r="BJ48"/>
      <c r="BK48"/>
      <c r="BL48"/>
      <c r="BM48"/>
      <c r="BN48"/>
      <c r="BO48"/>
      <c r="BP48"/>
      <c r="BQ48" s="81"/>
      <c r="CB48" s="668"/>
      <c r="CC48" s="82"/>
      <c r="CD48" s="82"/>
      <c r="CE48" s="82"/>
      <c r="CF48" s="82"/>
      <c r="CG48" s="82"/>
      <c r="CH48" s="82"/>
      <c r="CI48" s="82"/>
      <c r="CJ48" s="64"/>
      <c r="CK48" s="64"/>
      <c r="CL48" s="64"/>
      <c r="CM48" s="64"/>
      <c r="CN48" s="64"/>
      <c r="CO48" s="64"/>
      <c r="CP48" s="64"/>
    </row>
    <row r="49" spans="1:94" s="7" customFormat="1" ht="24" customHeight="1">
      <c r="A49" s="2078"/>
      <c r="B49" s="2079"/>
      <c r="C49" s="1689" t="s">
        <v>326</v>
      </c>
      <c r="D49" s="1681">
        <f t="shared" ref="D49:D51" si="4">SUM(E49:F49)</f>
        <v>0</v>
      </c>
      <c r="E49" s="1681">
        <f t="shared" ref="E49:F51" si="5">+G49+I49+K49+M49+O49+Q49+S49+U49+W49+Y49+AA49+AC49+AE49+AG49+AI49+AK49+AM49</f>
        <v>0</v>
      </c>
      <c r="F49" s="1682">
        <f t="shared" si="5"/>
        <v>0</v>
      </c>
      <c r="G49" s="1683"/>
      <c r="H49" s="1684"/>
      <c r="I49" s="1685"/>
      <c r="J49" s="1684"/>
      <c r="K49" s="1685"/>
      <c r="L49" s="1684"/>
      <c r="M49" s="1685"/>
      <c r="N49" s="1684"/>
      <c r="O49" s="1685"/>
      <c r="P49" s="1684"/>
      <c r="Q49" s="1685"/>
      <c r="R49" s="1684"/>
      <c r="S49" s="1685"/>
      <c r="T49" s="1684"/>
      <c r="U49" s="1685"/>
      <c r="V49" s="1684"/>
      <c r="W49" s="1685"/>
      <c r="X49" s="1684"/>
      <c r="Y49" s="1685"/>
      <c r="Z49" s="1684"/>
      <c r="AA49" s="1685"/>
      <c r="AB49" s="1684"/>
      <c r="AC49" s="1685"/>
      <c r="AD49" s="1684"/>
      <c r="AE49" s="1685"/>
      <c r="AF49" s="1684"/>
      <c r="AG49" s="1685"/>
      <c r="AH49" s="1684"/>
      <c r="AI49" s="1685"/>
      <c r="AJ49" s="1684"/>
      <c r="AK49" s="1685"/>
      <c r="AL49" s="1684"/>
      <c r="AM49" s="1685"/>
      <c r="AN49" s="1684"/>
      <c r="AO49" s="165"/>
      <c r="AP49" s="2"/>
      <c r="AQ49" s="884"/>
      <c r="AR49" s="170"/>
      <c r="AS49" s="884"/>
      <c r="AT49" s="884"/>
      <c r="AU49" s="884"/>
      <c r="AV49" s="884"/>
      <c r="AW49" s="884"/>
      <c r="AX49" s="884"/>
      <c r="AY49" s="884"/>
      <c r="AZ49" s="884"/>
      <c r="BA49" s="236"/>
      <c r="BB49"/>
      <c r="BC49"/>
      <c r="BD49"/>
      <c r="BE49"/>
      <c r="BF49"/>
      <c r="BG49"/>
      <c r="BH49"/>
      <c r="BI49"/>
      <c r="BJ49"/>
      <c r="BK49"/>
      <c r="BL49"/>
      <c r="BM49"/>
      <c r="BN49"/>
      <c r="BO49"/>
      <c r="BP49"/>
      <c r="BQ49" s="81"/>
      <c r="CB49" s="668"/>
      <c r="CC49" s="82"/>
      <c r="CD49" s="82"/>
      <c r="CE49" s="82"/>
      <c r="CF49" s="82"/>
      <c r="CG49" s="82"/>
      <c r="CH49" s="82"/>
      <c r="CI49" s="82"/>
      <c r="CJ49" s="64"/>
      <c r="CK49" s="64"/>
      <c r="CL49" s="64"/>
      <c r="CM49" s="64"/>
      <c r="CN49" s="64"/>
      <c r="CO49" s="64"/>
      <c r="CP49" s="64"/>
    </row>
    <row r="50" spans="1:94" s="7" customFormat="1" ht="39" customHeight="1">
      <c r="A50" s="2078"/>
      <c r="B50" s="2079"/>
      <c r="C50" s="1689" t="s">
        <v>327</v>
      </c>
      <c r="D50" s="1681">
        <f t="shared" si="4"/>
        <v>0</v>
      </c>
      <c r="E50" s="1681">
        <f t="shared" si="5"/>
        <v>0</v>
      </c>
      <c r="F50" s="1682">
        <f t="shared" si="5"/>
        <v>0</v>
      </c>
      <c r="G50" s="1683"/>
      <c r="H50" s="1684"/>
      <c r="I50" s="1685"/>
      <c r="J50" s="1684"/>
      <c r="K50" s="1685"/>
      <c r="L50" s="1684"/>
      <c r="M50" s="1685"/>
      <c r="N50" s="1684"/>
      <c r="O50" s="1685"/>
      <c r="P50" s="1684"/>
      <c r="Q50" s="1685"/>
      <c r="R50" s="1684"/>
      <c r="S50" s="1685"/>
      <c r="T50" s="1684"/>
      <c r="U50" s="1685"/>
      <c r="V50" s="1684"/>
      <c r="W50" s="1685"/>
      <c r="X50" s="1684"/>
      <c r="Y50" s="1685"/>
      <c r="Z50" s="1684"/>
      <c r="AA50" s="1685"/>
      <c r="AB50" s="1684"/>
      <c r="AC50" s="1685"/>
      <c r="AD50" s="1684"/>
      <c r="AE50" s="1685"/>
      <c r="AF50" s="1684"/>
      <c r="AG50" s="1685"/>
      <c r="AH50" s="1684"/>
      <c r="AI50" s="1685"/>
      <c r="AJ50" s="1684"/>
      <c r="AK50" s="1685"/>
      <c r="AL50" s="1684"/>
      <c r="AM50" s="1685"/>
      <c r="AN50" s="1684"/>
      <c r="AO50" s="165"/>
      <c r="AP50" s="2"/>
      <c r="AQ50" s="884"/>
      <c r="AR50" s="170"/>
      <c r="AS50" s="884"/>
      <c r="AT50" s="884"/>
      <c r="AU50" s="884"/>
      <c r="AV50" s="884"/>
      <c r="AW50" s="884"/>
      <c r="AX50" s="884"/>
      <c r="AY50" s="884"/>
      <c r="AZ50" s="884"/>
      <c r="BA50" s="236"/>
      <c r="BB50"/>
      <c r="BC50"/>
      <c r="BD50"/>
      <c r="BE50"/>
      <c r="BF50"/>
      <c r="BG50"/>
      <c r="BH50"/>
      <c r="BI50"/>
      <c r="BJ50"/>
      <c r="BK50"/>
      <c r="BL50"/>
      <c r="BM50"/>
      <c r="BN50"/>
      <c r="BO50"/>
      <c r="BP50"/>
      <c r="BQ50" s="81"/>
      <c r="CB50" s="668"/>
      <c r="CC50" s="82"/>
      <c r="CD50" s="82"/>
      <c r="CE50" s="82"/>
      <c r="CF50" s="82"/>
      <c r="CG50" s="82"/>
      <c r="CH50" s="82"/>
      <c r="CI50" s="82"/>
      <c r="CJ50" s="64"/>
      <c r="CK50" s="64"/>
      <c r="CL50" s="64"/>
      <c r="CM50" s="64"/>
      <c r="CN50" s="64"/>
      <c r="CO50" s="64"/>
      <c r="CP50" s="64"/>
    </row>
    <row r="51" spans="1:94" s="7" customFormat="1" ht="51.75" customHeight="1">
      <c r="A51" s="2080"/>
      <c r="B51" s="2081"/>
      <c r="C51" s="1689" t="s">
        <v>328</v>
      </c>
      <c r="D51" s="1046">
        <f t="shared" si="4"/>
        <v>0</v>
      </c>
      <c r="E51" s="1046">
        <f t="shared" si="5"/>
        <v>0</v>
      </c>
      <c r="F51" s="1686">
        <f t="shared" si="5"/>
        <v>0</v>
      </c>
      <c r="G51" s="1687"/>
      <c r="H51" s="1688"/>
      <c r="I51" s="1687"/>
      <c r="J51" s="1688"/>
      <c r="K51" s="1687"/>
      <c r="L51" s="1688"/>
      <c r="M51" s="1687"/>
      <c r="N51" s="1688"/>
      <c r="O51" s="1687"/>
      <c r="P51" s="1688"/>
      <c r="Q51" s="1687"/>
      <c r="R51" s="1688"/>
      <c r="S51" s="1687"/>
      <c r="T51" s="1688"/>
      <c r="U51" s="1687"/>
      <c r="V51" s="1688"/>
      <c r="W51" s="1687"/>
      <c r="X51" s="1688"/>
      <c r="Y51" s="1687"/>
      <c r="Z51" s="1688"/>
      <c r="AA51" s="1687"/>
      <c r="AB51" s="1688"/>
      <c r="AC51" s="1687"/>
      <c r="AD51" s="1688"/>
      <c r="AE51" s="1687"/>
      <c r="AF51" s="1688"/>
      <c r="AG51" s="1687"/>
      <c r="AH51" s="1688"/>
      <c r="AI51" s="1687"/>
      <c r="AJ51" s="1688"/>
      <c r="AK51" s="1687"/>
      <c r="AL51" s="1688"/>
      <c r="AM51" s="1687"/>
      <c r="AN51" s="1688"/>
      <c r="AO51" s="2"/>
      <c r="AP51" s="2"/>
      <c r="AQ51" s="884"/>
      <c r="AR51" s="170"/>
      <c r="AS51" s="884"/>
      <c r="AT51" s="884"/>
      <c r="AU51" s="884"/>
      <c r="AV51" s="884"/>
      <c r="AW51" s="884"/>
      <c r="AX51" s="884"/>
      <c r="AY51" s="884"/>
      <c r="AZ51" s="884"/>
      <c r="BA51" s="236"/>
      <c r="BB51"/>
      <c r="BC51"/>
      <c r="BD51"/>
      <c r="BE51"/>
      <c r="BF51"/>
      <c r="BG51"/>
      <c r="BH51"/>
      <c r="BI51"/>
      <c r="BJ51"/>
      <c r="BK51"/>
      <c r="BL51"/>
      <c r="BM51"/>
      <c r="BN51"/>
      <c r="BO51"/>
      <c r="BP51"/>
      <c r="BQ51" s="81"/>
      <c r="CB51" s="668"/>
      <c r="CC51" s="82"/>
      <c r="CD51" s="82"/>
      <c r="CE51" s="82"/>
      <c r="CF51" s="82"/>
      <c r="CG51" s="82"/>
      <c r="CH51" s="82"/>
      <c r="CI51" s="82"/>
      <c r="CJ51" s="64"/>
      <c r="CK51" s="64"/>
      <c r="CL51" s="64"/>
      <c r="CM51" s="64"/>
      <c r="CN51" s="64"/>
      <c r="CO51" s="64"/>
      <c r="CP51" s="64"/>
    </row>
    <row r="52" spans="1:94">
      <c r="A52" s="2085" t="s">
        <v>329</v>
      </c>
      <c r="B52" s="2085"/>
      <c r="C52" s="2085"/>
      <c r="D52" s="2085"/>
      <c r="E52" s="2085"/>
      <c r="F52" s="2085"/>
      <c r="G52" s="2085"/>
      <c r="H52" s="2085"/>
      <c r="I52" s="2085"/>
      <c r="J52" s="2085"/>
      <c r="K52" s="2085"/>
      <c r="L52" s="2085"/>
      <c r="M52" s="2085"/>
      <c r="N52" s="2085"/>
      <c r="O52" s="2085"/>
      <c r="P52" s="2085"/>
      <c r="Q52" s="2085"/>
      <c r="R52" s="2085"/>
      <c r="S52" s="2085"/>
      <c r="T52" s="2085"/>
      <c r="U52" s="2085"/>
      <c r="V52" s="2085"/>
      <c r="W52" s="2085"/>
      <c r="X52" s="2085"/>
      <c r="Y52" s="2085"/>
      <c r="Z52" s="2085"/>
      <c r="AA52" s="2085"/>
      <c r="AB52" s="2085"/>
      <c r="AC52" s="2085"/>
      <c r="AD52" s="2085"/>
      <c r="AE52" s="2085"/>
      <c r="AF52" s="2085"/>
      <c r="AG52" s="2085"/>
      <c r="AH52" s="2085"/>
      <c r="AI52" s="2085"/>
      <c r="AJ52" s="2085"/>
      <c r="AK52" s="2085"/>
      <c r="AL52" s="2085"/>
      <c r="AM52" s="2085"/>
      <c r="BB52" s="7"/>
      <c r="BC52" s="7"/>
      <c r="BD52" s="7"/>
      <c r="BE52" s="7"/>
      <c r="BF52" s="7"/>
      <c r="BG52" s="7"/>
      <c r="BH52" s="7"/>
      <c r="BI52" s="7"/>
      <c r="BK52" s="7"/>
    </row>
    <row r="53" spans="1:94">
      <c r="A53" s="2086" t="s">
        <v>277</v>
      </c>
      <c r="B53" s="2086"/>
      <c r="C53" s="1920" t="s">
        <v>23</v>
      </c>
      <c r="D53" s="1921"/>
      <c r="E53" s="1922"/>
      <c r="F53" s="2087" t="s">
        <v>278</v>
      </c>
      <c r="G53" s="2087"/>
      <c r="H53" s="2087"/>
      <c r="I53" s="2087"/>
      <c r="J53" s="2087"/>
      <c r="K53" s="2087"/>
      <c r="L53" s="2087"/>
      <c r="M53" s="2087"/>
      <c r="N53" s="2087"/>
      <c r="O53" s="2087"/>
      <c r="P53" s="2087"/>
      <c r="Q53" s="2087"/>
      <c r="R53" s="2087"/>
      <c r="S53" s="2087"/>
      <c r="T53" s="2087"/>
      <c r="U53" s="2087"/>
      <c r="V53" s="2087"/>
      <c r="W53" s="2087"/>
      <c r="X53" s="2087"/>
      <c r="Y53" s="2087"/>
      <c r="Z53" s="2087"/>
      <c r="AA53" s="2087"/>
      <c r="AB53" s="2087"/>
      <c r="AC53" s="2087"/>
      <c r="AD53" s="2087"/>
      <c r="AE53" s="2087"/>
      <c r="AF53" s="2087"/>
      <c r="AG53" s="2087"/>
      <c r="AH53" s="2087"/>
      <c r="AI53" s="2087"/>
      <c r="AJ53" s="2087"/>
      <c r="AK53" s="2087"/>
      <c r="AL53" s="2087"/>
      <c r="AM53" s="2087"/>
    </row>
    <row r="54" spans="1:94" ht="15" customHeight="1">
      <c r="A54" s="2086"/>
      <c r="B54" s="2086"/>
      <c r="C54" s="1923"/>
      <c r="D54" s="1924"/>
      <c r="E54" s="1925"/>
      <c r="F54" s="2039" t="s">
        <v>280</v>
      </c>
      <c r="G54" s="2040"/>
      <c r="H54" s="2039" t="s">
        <v>281</v>
      </c>
      <c r="I54" s="2040"/>
      <c r="J54" s="2039" t="s">
        <v>258</v>
      </c>
      <c r="K54" s="2040"/>
      <c r="L54" s="2063" t="s">
        <v>29</v>
      </c>
      <c r="M54" s="2063"/>
      <c r="N54" s="2063" t="s">
        <v>30</v>
      </c>
      <c r="O54" s="2063"/>
      <c r="P54" s="2063" t="s">
        <v>31</v>
      </c>
      <c r="Q54" s="2063"/>
      <c r="R54" s="2064" t="s">
        <v>32</v>
      </c>
      <c r="S54" s="2065"/>
      <c r="T54" s="2063" t="s">
        <v>33</v>
      </c>
      <c r="U54" s="2063"/>
      <c r="V54" s="2064" t="s">
        <v>34</v>
      </c>
      <c r="W54" s="2065"/>
      <c r="X54" s="2063" t="s">
        <v>35</v>
      </c>
      <c r="Y54" s="2063"/>
      <c r="Z54" s="2064" t="s">
        <v>36</v>
      </c>
      <c r="AA54" s="2065"/>
      <c r="AB54" s="2063" t="s">
        <v>37</v>
      </c>
      <c r="AC54" s="2063"/>
      <c r="AD54" s="2064" t="s">
        <v>38</v>
      </c>
      <c r="AE54" s="2065"/>
      <c r="AF54" s="2066" t="s">
        <v>39</v>
      </c>
      <c r="AG54" s="2067"/>
      <c r="AH54" s="2066" t="s">
        <v>282</v>
      </c>
      <c r="AI54" s="2067"/>
      <c r="AJ54" s="2066" t="s">
        <v>283</v>
      </c>
      <c r="AK54" s="2067"/>
      <c r="AL54" s="2066" t="s">
        <v>284</v>
      </c>
      <c r="AM54" s="2067"/>
    </row>
    <row r="55" spans="1:94" ht="21">
      <c r="A55" s="2086"/>
      <c r="B55" s="2086"/>
      <c r="C55" s="678" t="s">
        <v>173</v>
      </c>
      <c r="D55" s="556" t="s">
        <v>174</v>
      </c>
      <c r="E55" s="557" t="s">
        <v>175</v>
      </c>
      <c r="F55" s="679" t="s">
        <v>174</v>
      </c>
      <c r="G55" s="680" t="s">
        <v>175</v>
      </c>
      <c r="H55" s="679" t="s">
        <v>174</v>
      </c>
      <c r="I55" s="680" t="s">
        <v>175</v>
      </c>
      <c r="J55" s="679" t="s">
        <v>174</v>
      </c>
      <c r="K55" s="680" t="s">
        <v>175</v>
      </c>
      <c r="L55" s="681" t="s">
        <v>174</v>
      </c>
      <c r="M55" s="682" t="s">
        <v>175</v>
      </c>
      <c r="N55" s="681" t="s">
        <v>174</v>
      </c>
      <c r="O55" s="682" t="s">
        <v>175</v>
      </c>
      <c r="P55" s="681" t="s">
        <v>174</v>
      </c>
      <c r="Q55" s="682" t="s">
        <v>175</v>
      </c>
      <c r="R55" s="561" t="s">
        <v>174</v>
      </c>
      <c r="S55" s="122" t="s">
        <v>175</v>
      </c>
      <c r="T55" s="681" t="s">
        <v>174</v>
      </c>
      <c r="U55" s="682" t="s">
        <v>175</v>
      </c>
      <c r="V55" s="561" t="s">
        <v>174</v>
      </c>
      <c r="W55" s="122" t="s">
        <v>175</v>
      </c>
      <c r="X55" s="681" t="s">
        <v>174</v>
      </c>
      <c r="Y55" s="682" t="s">
        <v>175</v>
      </c>
      <c r="Z55" s="561" t="s">
        <v>174</v>
      </c>
      <c r="AA55" s="122" t="s">
        <v>175</v>
      </c>
      <c r="AB55" s="681" t="s">
        <v>174</v>
      </c>
      <c r="AC55" s="682" t="s">
        <v>175</v>
      </c>
      <c r="AD55" s="561" t="s">
        <v>174</v>
      </c>
      <c r="AE55" s="122" t="s">
        <v>175</v>
      </c>
      <c r="AF55" s="562" t="s">
        <v>285</v>
      </c>
      <c r="AG55" s="563" t="s">
        <v>175</v>
      </c>
      <c r="AH55" s="562" t="s">
        <v>285</v>
      </c>
      <c r="AI55" s="563" t="s">
        <v>175</v>
      </c>
      <c r="AJ55" s="562" t="s">
        <v>285</v>
      </c>
      <c r="AK55" s="563" t="s">
        <v>175</v>
      </c>
      <c r="AL55" s="562" t="s">
        <v>285</v>
      </c>
      <c r="AM55" s="563" t="s">
        <v>175</v>
      </c>
    </row>
    <row r="56" spans="1:94">
      <c r="A56" s="2082" t="s">
        <v>288</v>
      </c>
      <c r="B56" s="683" t="s">
        <v>330</v>
      </c>
      <c r="C56" s="684">
        <f>+D56+E56</f>
        <v>0</v>
      </c>
      <c r="D56" s="685">
        <v>0</v>
      </c>
      <c r="E56" s="685">
        <v>0</v>
      </c>
      <c r="F56" s="686"/>
      <c r="G56" s="687"/>
      <c r="H56" s="686"/>
      <c r="I56" s="687"/>
      <c r="J56" s="686"/>
      <c r="K56" s="687"/>
      <c r="L56" s="686"/>
      <c r="M56" s="687"/>
      <c r="N56" s="687"/>
      <c r="O56" s="687"/>
      <c r="P56" s="687"/>
      <c r="Q56" s="687"/>
      <c r="R56" s="687"/>
      <c r="S56" s="687"/>
      <c r="T56" s="687"/>
      <c r="U56" s="687"/>
      <c r="V56" s="687"/>
      <c r="W56" s="687"/>
      <c r="X56" s="687"/>
      <c r="Y56" s="687"/>
      <c r="Z56" s="687"/>
      <c r="AA56" s="687"/>
      <c r="AB56" s="687"/>
      <c r="AC56" s="687"/>
      <c r="AD56" s="687"/>
      <c r="AE56" s="687"/>
      <c r="AF56" s="687"/>
      <c r="AG56" s="687"/>
      <c r="AH56" s="687"/>
      <c r="AI56" s="687"/>
      <c r="AJ56" s="687"/>
      <c r="AK56" s="687"/>
      <c r="AL56" s="687"/>
      <c r="AM56" s="687"/>
    </row>
    <row r="57" spans="1:94">
      <c r="A57" s="2083"/>
      <c r="B57" s="688" t="s">
        <v>331</v>
      </c>
      <c r="C57" s="689">
        <f t="shared" ref="C57:C62" si="6">+D57+E57</f>
        <v>0</v>
      </c>
      <c r="D57" s="690">
        <v>0</v>
      </c>
      <c r="E57" s="691">
        <v>0</v>
      </c>
      <c r="F57" s="686"/>
      <c r="G57" s="687"/>
      <c r="H57" s="686"/>
      <c r="I57" s="687"/>
      <c r="J57" s="686"/>
      <c r="K57" s="687"/>
      <c r="L57" s="686"/>
      <c r="M57" s="687"/>
      <c r="N57" s="687"/>
      <c r="O57" s="687"/>
      <c r="P57" s="687"/>
      <c r="Q57" s="687"/>
      <c r="R57" s="687"/>
      <c r="S57" s="687"/>
      <c r="T57" s="687"/>
      <c r="U57" s="687"/>
      <c r="V57" s="687"/>
      <c r="W57" s="687"/>
      <c r="X57" s="687"/>
      <c r="Y57" s="687"/>
      <c r="Z57" s="687"/>
      <c r="AA57" s="687"/>
      <c r="AB57" s="687"/>
      <c r="AC57" s="687"/>
      <c r="AD57" s="687"/>
      <c r="AE57" s="687"/>
      <c r="AF57" s="687"/>
      <c r="AG57" s="687"/>
      <c r="AH57" s="687"/>
      <c r="AI57" s="687"/>
      <c r="AJ57" s="687"/>
      <c r="AK57" s="687"/>
      <c r="AL57" s="687"/>
      <c r="AM57" s="687"/>
    </row>
    <row r="58" spans="1:94">
      <c r="A58" s="2083"/>
      <c r="B58" s="688" t="s">
        <v>332</v>
      </c>
      <c r="C58" s="689">
        <f t="shared" si="6"/>
        <v>0</v>
      </c>
      <c r="D58" s="690">
        <v>0</v>
      </c>
      <c r="E58" s="691">
        <v>0</v>
      </c>
      <c r="F58" s="686"/>
      <c r="G58" s="687"/>
      <c r="H58" s="686"/>
      <c r="I58" s="687"/>
      <c r="J58" s="686"/>
      <c r="K58" s="687"/>
      <c r="L58" s="686"/>
      <c r="M58" s="687"/>
      <c r="N58" s="687"/>
      <c r="O58" s="687"/>
      <c r="P58" s="687"/>
      <c r="Q58" s="687"/>
      <c r="R58" s="687"/>
      <c r="S58" s="687"/>
      <c r="T58" s="687"/>
      <c r="U58" s="687"/>
      <c r="V58" s="687"/>
      <c r="W58" s="687"/>
      <c r="X58" s="687"/>
      <c r="Y58" s="687"/>
      <c r="Z58" s="687"/>
      <c r="AA58" s="687"/>
      <c r="AB58" s="687"/>
      <c r="AC58" s="687"/>
      <c r="AD58" s="687"/>
      <c r="AE58" s="687"/>
      <c r="AF58" s="687"/>
      <c r="AG58" s="687"/>
      <c r="AH58" s="687"/>
      <c r="AI58" s="687"/>
      <c r="AJ58" s="687"/>
      <c r="AK58" s="687"/>
      <c r="AL58" s="687"/>
      <c r="AM58" s="687"/>
    </row>
    <row r="59" spans="1:94">
      <c r="A59" s="2083"/>
      <c r="B59" s="688" t="s">
        <v>333</v>
      </c>
      <c r="C59" s="692">
        <f t="shared" si="6"/>
        <v>0</v>
      </c>
      <c r="D59" s="693">
        <v>0</v>
      </c>
      <c r="E59" s="694">
        <v>0</v>
      </c>
      <c r="F59" s="686"/>
      <c r="G59" s="687"/>
      <c r="H59" s="686"/>
      <c r="I59" s="687"/>
      <c r="J59" s="686"/>
      <c r="K59" s="687"/>
      <c r="L59" s="686"/>
      <c r="M59" s="687"/>
      <c r="N59" s="687"/>
      <c r="O59" s="687"/>
      <c r="P59" s="687"/>
      <c r="Q59" s="687"/>
      <c r="R59" s="687"/>
      <c r="S59" s="687"/>
      <c r="T59" s="687"/>
      <c r="U59" s="687"/>
      <c r="V59" s="687"/>
      <c r="W59" s="687"/>
      <c r="X59" s="687"/>
      <c r="Y59" s="687"/>
      <c r="Z59" s="687"/>
      <c r="AA59" s="687"/>
      <c r="AB59" s="687"/>
      <c r="AC59" s="687"/>
      <c r="AD59" s="687"/>
      <c r="AE59" s="687"/>
      <c r="AF59" s="687"/>
      <c r="AG59" s="687"/>
      <c r="AH59" s="687"/>
      <c r="AI59" s="687"/>
      <c r="AJ59" s="687"/>
      <c r="AK59" s="687"/>
      <c r="AL59" s="687"/>
      <c r="AM59" s="687"/>
      <c r="AN59" s="695" t="s">
        <v>77</v>
      </c>
    </row>
    <row r="60" spans="1:94">
      <c r="A60" s="2074" t="s">
        <v>289</v>
      </c>
      <c r="B60" s="696" t="s">
        <v>334</v>
      </c>
      <c r="C60" s="697">
        <f t="shared" si="6"/>
        <v>0</v>
      </c>
      <c r="D60" s="698">
        <v>0</v>
      </c>
      <c r="E60" s="699">
        <v>0</v>
      </c>
      <c r="F60" s="700"/>
      <c r="G60" s="701"/>
      <c r="H60" s="700"/>
      <c r="I60" s="701"/>
      <c r="J60" s="700"/>
      <c r="K60" s="701"/>
      <c r="L60" s="700"/>
      <c r="M60" s="701"/>
      <c r="N60" s="700"/>
      <c r="O60" s="701"/>
      <c r="P60" s="700"/>
      <c r="Q60" s="701"/>
      <c r="R60" s="700"/>
      <c r="S60" s="701"/>
      <c r="T60" s="700"/>
      <c r="U60" s="701"/>
      <c r="V60" s="687"/>
      <c r="W60" s="687"/>
      <c r="X60" s="687"/>
      <c r="Y60" s="687"/>
      <c r="Z60" s="687"/>
      <c r="AA60" s="687"/>
      <c r="AB60" s="687"/>
      <c r="AC60" s="687"/>
      <c r="AD60" s="687"/>
      <c r="AE60" s="687"/>
      <c r="AF60" s="687"/>
      <c r="AG60" s="687"/>
      <c r="AH60" s="687"/>
      <c r="AI60" s="687"/>
      <c r="AJ60" s="687"/>
      <c r="AK60" s="687"/>
      <c r="AL60" s="687"/>
      <c r="AM60" s="687"/>
    </row>
    <row r="61" spans="1:94">
      <c r="A61" s="2084"/>
      <c r="B61" s="580" t="s">
        <v>335</v>
      </c>
      <c r="C61" s="702">
        <f t="shared" si="6"/>
        <v>0</v>
      </c>
      <c r="D61" s="703">
        <v>0</v>
      </c>
      <c r="E61" s="704">
        <v>0</v>
      </c>
      <c r="F61" s="705"/>
      <c r="G61" s="706"/>
      <c r="H61" s="705"/>
      <c r="I61" s="706"/>
      <c r="J61" s="705"/>
      <c r="K61" s="706"/>
      <c r="L61" s="705"/>
      <c r="M61" s="706"/>
      <c r="N61" s="705"/>
      <c r="O61" s="706"/>
      <c r="P61" s="705"/>
      <c r="Q61" s="706"/>
      <c r="R61" s="705"/>
      <c r="S61" s="706"/>
      <c r="T61" s="705"/>
      <c r="U61" s="706"/>
      <c r="V61" s="687"/>
      <c r="W61" s="687"/>
      <c r="X61" s="687"/>
      <c r="Y61" s="687"/>
      <c r="Z61" s="687"/>
      <c r="AA61" s="687"/>
      <c r="AB61" s="687"/>
      <c r="AC61" s="687"/>
      <c r="AD61" s="687"/>
      <c r="AE61" s="687"/>
      <c r="AF61" s="687"/>
      <c r="AG61" s="687"/>
      <c r="AH61" s="687"/>
      <c r="AI61" s="687"/>
      <c r="AJ61" s="687"/>
      <c r="AK61" s="687"/>
      <c r="AL61" s="687"/>
      <c r="AM61" s="687"/>
    </row>
    <row r="62" spans="1:94" ht="15.75">
      <c r="A62" s="2070"/>
      <c r="B62" s="707" t="s">
        <v>333</v>
      </c>
      <c r="C62" s="692">
        <f t="shared" si="6"/>
        <v>0</v>
      </c>
      <c r="D62" s="708">
        <v>0</v>
      </c>
      <c r="E62" s="694">
        <v>0</v>
      </c>
      <c r="F62" s="709"/>
      <c r="G62" s="710"/>
      <c r="H62" s="709"/>
      <c r="I62" s="710"/>
      <c r="J62" s="709"/>
      <c r="K62" s="710"/>
      <c r="L62" s="709"/>
      <c r="M62" s="710"/>
      <c r="N62" s="709"/>
      <c r="O62" s="710"/>
      <c r="P62" s="709"/>
      <c r="Q62" s="710"/>
      <c r="R62" s="709"/>
      <c r="S62" s="710"/>
      <c r="T62" s="709"/>
      <c r="U62" s="710"/>
      <c r="V62" s="711"/>
      <c r="W62" s="632"/>
      <c r="X62" s="632"/>
      <c r="Y62" s="632"/>
      <c r="Z62" s="632"/>
      <c r="AA62" s="632"/>
      <c r="AB62" s="632"/>
      <c r="AC62" s="632"/>
      <c r="AD62" s="632"/>
      <c r="AE62" s="632"/>
      <c r="AF62" s="632"/>
      <c r="AG62" s="632"/>
      <c r="AH62" s="632"/>
      <c r="AI62" s="632"/>
      <c r="AJ62" s="632"/>
      <c r="AK62" s="632"/>
      <c r="AL62" s="632"/>
      <c r="AM62" s="632"/>
      <c r="AN62" s="695"/>
      <c r="BB62" s="475" t="s">
        <v>77</v>
      </c>
      <c r="BJ62" s="316">
        <v>0</v>
      </c>
    </row>
    <row r="63" spans="1:94" s="81" customFormat="1" ht="25.5" customHeight="1">
      <c r="A63" s="1698" t="s">
        <v>336</v>
      </c>
      <c r="B63" s="1699"/>
      <c r="C63" s="882"/>
      <c r="D63" s="882"/>
      <c r="E63" s="882"/>
      <c r="F63" s="882"/>
      <c r="G63" s="882"/>
      <c r="H63" s="882"/>
      <c r="I63" s="882"/>
      <c r="J63" s="882"/>
      <c r="K63" s="882"/>
      <c r="L63" s="882"/>
      <c r="M63" s="882"/>
      <c r="N63" s="882"/>
      <c r="O63" s="882"/>
      <c r="P63" s="882"/>
      <c r="Q63" s="882"/>
      <c r="R63" s="882"/>
      <c r="S63" s="882"/>
      <c r="T63" s="882"/>
      <c r="U63" s="882"/>
      <c r="V63" s="882"/>
      <c r="W63" s="882"/>
      <c r="X63" s="882"/>
      <c r="Y63" s="882"/>
      <c r="Z63" s="882"/>
      <c r="AA63" s="882"/>
      <c r="AB63" s="882"/>
      <c r="AC63" s="882"/>
      <c r="AD63" s="882"/>
      <c r="AE63" s="882"/>
      <c r="AF63" s="882"/>
      <c r="AG63" s="882"/>
      <c r="AH63" s="882"/>
      <c r="AI63" s="882"/>
      <c r="AJ63" s="882"/>
      <c r="AK63" s="882"/>
      <c r="AL63" s="882"/>
      <c r="AO63" s="224"/>
      <c r="AP63" s="236"/>
      <c r="AQ63" s="240"/>
      <c r="AR63" s="236"/>
      <c r="AS63" s="236"/>
      <c r="AT63" s="236"/>
      <c r="AU63" s="236"/>
      <c r="AV63" s="236"/>
      <c r="AW63" s="236"/>
      <c r="AX63" s="236"/>
      <c r="AY63" s="236"/>
      <c r="AZ63" s="236"/>
      <c r="BA63" s="227"/>
      <c r="BB63" s="227"/>
      <c r="BC63" s="227"/>
      <c r="BD63" s="227"/>
      <c r="BE63" s="227"/>
      <c r="BF63" s="227"/>
      <c r="BG63" s="227"/>
      <c r="BH63" s="227"/>
      <c r="BI63" s="227"/>
      <c r="BJ63" s="227"/>
      <c r="BK63" s="227"/>
      <c r="BL63" s="227"/>
      <c r="BM63" s="227"/>
      <c r="BN63" s="227"/>
      <c r="BO63" s="227"/>
    </row>
    <row r="64" spans="1:94" s="81" customFormat="1" ht="10.5">
      <c r="A64" s="2008" t="s">
        <v>337</v>
      </c>
      <c r="B64" s="2008"/>
      <c r="C64" s="2004" t="s">
        <v>338</v>
      </c>
      <c r="D64" s="2008" t="s">
        <v>23</v>
      </c>
      <c r="E64" s="2008"/>
      <c r="F64" s="2008"/>
      <c r="G64" s="2009" t="s">
        <v>339</v>
      </c>
      <c r="H64" s="2010"/>
      <c r="I64" s="2010"/>
      <c r="J64" s="2010"/>
      <c r="K64" s="2010"/>
      <c r="L64" s="2010"/>
      <c r="M64" s="2010"/>
      <c r="N64" s="2010"/>
      <c r="O64" s="2010"/>
      <c r="P64" s="2010"/>
      <c r="Q64" s="2010"/>
      <c r="R64" s="2010"/>
      <c r="S64" s="2010"/>
      <c r="T64" s="2010"/>
      <c r="U64" s="2010"/>
      <c r="V64" s="2010"/>
      <c r="W64" s="2010"/>
      <c r="X64" s="2010"/>
      <c r="Y64" s="2010"/>
      <c r="Z64" s="2010"/>
      <c r="AA64" s="2010"/>
      <c r="AB64" s="2010"/>
      <c r="AC64" s="2010"/>
      <c r="AD64" s="2010"/>
      <c r="AE64" s="2010"/>
      <c r="AF64" s="2010"/>
      <c r="AG64" s="2010"/>
      <c r="AH64" s="2010"/>
      <c r="AI64" s="2010"/>
      <c r="AJ64" s="2010"/>
      <c r="AK64" s="2010"/>
      <c r="AL64" s="2010"/>
      <c r="AM64" s="2010"/>
      <c r="AN64" s="2011"/>
      <c r="AO64" s="236"/>
      <c r="AP64" s="236"/>
      <c r="AQ64" s="224"/>
      <c r="AR64" s="236"/>
      <c r="AS64" s="240"/>
      <c r="AT64" s="236"/>
      <c r="AU64" s="236"/>
      <c r="AV64" s="236"/>
      <c r="AW64" s="236"/>
      <c r="AX64" s="236"/>
      <c r="AY64" s="236"/>
      <c r="AZ64" s="236"/>
      <c r="BA64" s="236"/>
      <c r="BB64" s="236"/>
      <c r="BC64" s="1700"/>
      <c r="BD64" s="1700"/>
      <c r="BE64" s="1700"/>
      <c r="BF64" s="1700"/>
      <c r="BG64" s="1700"/>
      <c r="BH64" s="1700"/>
      <c r="BI64" s="1700"/>
      <c r="BJ64" s="1700"/>
      <c r="BK64" s="1700"/>
      <c r="BL64" s="1700"/>
      <c r="BM64" s="1700"/>
      <c r="BN64" s="1700"/>
      <c r="BO64" s="1700"/>
      <c r="BP64" s="1700"/>
      <c r="BQ64" s="1700"/>
    </row>
    <row r="65" spans="1:69" s="81" customFormat="1" ht="16.5" customHeight="1">
      <c r="A65" s="2008"/>
      <c r="B65" s="2008"/>
      <c r="C65" s="2004"/>
      <c r="D65" s="2008"/>
      <c r="E65" s="2008"/>
      <c r="F65" s="2008"/>
      <c r="G65" s="2009" t="s">
        <v>280</v>
      </c>
      <c r="H65" s="2011"/>
      <c r="I65" s="2009" t="s">
        <v>340</v>
      </c>
      <c r="J65" s="2011"/>
      <c r="K65" s="2010" t="s">
        <v>341</v>
      </c>
      <c r="L65" s="2010"/>
      <c r="M65" s="2009" t="s">
        <v>342</v>
      </c>
      <c r="N65" s="2011"/>
      <c r="O65" s="2005" t="s">
        <v>343</v>
      </c>
      <c r="P65" s="2005"/>
      <c r="Q65" s="2005" t="s">
        <v>31</v>
      </c>
      <c r="R65" s="2005"/>
      <c r="S65" s="2005" t="s">
        <v>32</v>
      </c>
      <c r="T65" s="2005"/>
      <c r="U65" s="2005" t="s">
        <v>33</v>
      </c>
      <c r="V65" s="2005"/>
      <c r="W65" s="2006" t="s">
        <v>344</v>
      </c>
      <c r="X65" s="2007"/>
      <c r="Y65" s="2005" t="s">
        <v>345</v>
      </c>
      <c r="Z65" s="2005"/>
      <c r="AA65" s="2006" t="s">
        <v>346</v>
      </c>
      <c r="AB65" s="2007"/>
      <c r="AC65" s="2005" t="s">
        <v>347</v>
      </c>
      <c r="AD65" s="2005"/>
      <c r="AE65" s="2006" t="s">
        <v>348</v>
      </c>
      <c r="AF65" s="2007"/>
      <c r="AG65" s="2005" t="s">
        <v>349</v>
      </c>
      <c r="AH65" s="2005"/>
      <c r="AI65" s="2006" t="s">
        <v>350</v>
      </c>
      <c r="AJ65" s="2007"/>
      <c r="AK65" s="2005" t="s">
        <v>351</v>
      </c>
      <c r="AL65" s="2005"/>
      <c r="AM65" s="2006" t="s">
        <v>352</v>
      </c>
      <c r="AN65" s="2007"/>
      <c r="AO65" s="236"/>
      <c r="AP65" s="236"/>
      <c r="AQ65" s="224"/>
      <c r="AR65" s="236"/>
      <c r="AS65" s="240"/>
      <c r="AT65" s="236"/>
      <c r="AU65" s="236"/>
      <c r="AV65" s="236"/>
      <c r="AW65" s="236"/>
      <c r="AX65" s="236"/>
      <c r="AY65" s="236"/>
      <c r="AZ65" s="236"/>
      <c r="BA65" s="236"/>
      <c r="BB65" s="236"/>
      <c r="BC65" s="1700"/>
      <c r="BD65" s="1700"/>
      <c r="BE65" s="1700"/>
      <c r="BF65" s="1700"/>
      <c r="BG65" s="1700"/>
      <c r="BH65" s="1700"/>
      <c r="BI65" s="1700"/>
      <c r="BJ65" s="1700"/>
      <c r="BK65" s="1700"/>
      <c r="BL65" s="1700"/>
      <c r="BM65" s="1700"/>
      <c r="BN65" s="1700"/>
      <c r="BO65" s="1700"/>
      <c r="BP65" s="1700"/>
      <c r="BQ65" s="1700"/>
    </row>
    <row r="66" spans="1:69" s="81" customFormat="1" ht="18" customHeight="1">
      <c r="A66" s="2008"/>
      <c r="B66" s="2008"/>
      <c r="C66" s="2004"/>
      <c r="D66" s="1198" t="s">
        <v>353</v>
      </c>
      <c r="E66" s="1701" t="s">
        <v>174</v>
      </c>
      <c r="F66" s="1200" t="s">
        <v>175</v>
      </c>
      <c r="G66" s="1701" t="s">
        <v>174</v>
      </c>
      <c r="H66" s="1200" t="s">
        <v>175</v>
      </c>
      <c r="I66" s="1701" t="s">
        <v>174</v>
      </c>
      <c r="J66" s="1200" t="s">
        <v>175</v>
      </c>
      <c r="K66" s="1701" t="s">
        <v>174</v>
      </c>
      <c r="L66" s="1200" t="s">
        <v>175</v>
      </c>
      <c r="M66" s="1701" t="s">
        <v>174</v>
      </c>
      <c r="N66" s="1200" t="s">
        <v>175</v>
      </c>
      <c r="O66" s="1701" t="s">
        <v>174</v>
      </c>
      <c r="P66" s="1200" t="s">
        <v>175</v>
      </c>
      <c r="Q66" s="1701" t="s">
        <v>174</v>
      </c>
      <c r="R66" s="1200" t="s">
        <v>175</v>
      </c>
      <c r="S66" s="1701" t="s">
        <v>174</v>
      </c>
      <c r="T66" s="1200" t="s">
        <v>175</v>
      </c>
      <c r="U66" s="1701" t="s">
        <v>174</v>
      </c>
      <c r="V66" s="1200" t="s">
        <v>175</v>
      </c>
      <c r="W66" s="1701" t="s">
        <v>174</v>
      </c>
      <c r="X66" s="1200" t="s">
        <v>175</v>
      </c>
      <c r="Y66" s="1701" t="s">
        <v>174</v>
      </c>
      <c r="Z66" s="1200" t="s">
        <v>175</v>
      </c>
      <c r="AA66" s="1701" t="s">
        <v>174</v>
      </c>
      <c r="AB66" s="1200" t="s">
        <v>175</v>
      </c>
      <c r="AC66" s="1701" t="s">
        <v>174</v>
      </c>
      <c r="AD66" s="1200" t="s">
        <v>175</v>
      </c>
      <c r="AE66" s="1701" t="s">
        <v>174</v>
      </c>
      <c r="AF66" s="1200" t="s">
        <v>175</v>
      </c>
      <c r="AG66" s="1701" t="s">
        <v>174</v>
      </c>
      <c r="AH66" s="1200" t="s">
        <v>175</v>
      </c>
      <c r="AI66" s="1701" t="s">
        <v>174</v>
      </c>
      <c r="AJ66" s="1200" t="s">
        <v>175</v>
      </c>
      <c r="AK66" s="1701" t="s">
        <v>174</v>
      </c>
      <c r="AL66" s="1200" t="s">
        <v>175</v>
      </c>
      <c r="AM66" s="1701" t="s">
        <v>174</v>
      </c>
      <c r="AN66" s="1702" t="s">
        <v>175</v>
      </c>
      <c r="AO66" s="236"/>
      <c r="AP66" s="236"/>
      <c r="AQ66" s="224"/>
      <c r="AR66" s="236"/>
      <c r="AS66" s="240"/>
      <c r="AT66" s="236"/>
      <c r="AU66" s="236"/>
      <c r="AV66" s="236"/>
      <c r="AW66" s="236"/>
      <c r="AX66" s="236"/>
      <c r="AY66" s="236"/>
      <c r="AZ66" s="236"/>
      <c r="BA66" s="236"/>
      <c r="BB66" s="236"/>
      <c r="BC66" s="1700"/>
      <c r="BD66" s="1700"/>
      <c r="BE66" s="1700"/>
      <c r="BF66" s="1700"/>
      <c r="BG66" s="1700"/>
      <c r="BH66" s="1700"/>
      <c r="BI66" s="1700"/>
      <c r="BJ66" s="1700"/>
      <c r="BK66" s="1700"/>
      <c r="BL66" s="1700"/>
      <c r="BM66" s="1700"/>
      <c r="BN66" s="1700"/>
      <c r="BO66" s="1700"/>
      <c r="BP66" s="1700"/>
      <c r="BQ66" s="1700"/>
    </row>
    <row r="67" spans="1:69" s="81" customFormat="1" ht="24.75" customHeight="1">
      <c r="A67" s="2003" t="s">
        <v>289</v>
      </c>
      <c r="B67" s="2003"/>
      <c r="C67" s="1703" t="s">
        <v>354</v>
      </c>
      <c r="D67" s="1704">
        <f>SUM(E67:F67)</f>
        <v>0</v>
      </c>
      <c r="E67" s="1690">
        <f>+W67+Y67+AA67+AC67+AE67+AG67+AI67+AK67+AM67</f>
        <v>0</v>
      </c>
      <c r="F67" s="1691">
        <f>+X67+Z67+AB67+AD67+AF67+AH67+AJ67+AL67+AN67</f>
        <v>0</v>
      </c>
      <c r="G67" s="1705"/>
      <c r="H67" s="1706"/>
      <c r="I67" s="1705"/>
      <c r="J67" s="1706"/>
      <c r="K67" s="1705"/>
      <c r="L67" s="1706"/>
      <c r="M67" s="1705"/>
      <c r="N67" s="1706"/>
      <c r="O67" s="1705"/>
      <c r="P67" s="1706"/>
      <c r="Q67" s="1705"/>
      <c r="R67" s="1706"/>
      <c r="S67" s="1705"/>
      <c r="T67" s="1706"/>
      <c r="U67" s="1705"/>
      <c r="V67" s="1706"/>
      <c r="W67" s="1705"/>
      <c r="X67" s="1706"/>
      <c r="Y67" s="1705"/>
      <c r="Z67" s="1706"/>
      <c r="AA67" s="1705"/>
      <c r="AB67" s="1706"/>
      <c r="AC67" s="1705"/>
      <c r="AD67" s="1706"/>
      <c r="AE67" s="1705"/>
      <c r="AF67" s="1706"/>
      <c r="AG67" s="1705"/>
      <c r="AH67" s="1706"/>
      <c r="AI67" s="1705"/>
      <c r="AJ67" s="1706"/>
      <c r="AK67" s="1705"/>
      <c r="AL67" s="1706"/>
      <c r="AM67" s="1707"/>
      <c r="AN67" s="1706"/>
      <c r="AO67" s="236"/>
      <c r="AP67" s="236"/>
      <c r="AQ67" s="224"/>
      <c r="AR67" s="236"/>
      <c r="AS67" s="240"/>
      <c r="AT67" s="236"/>
      <c r="AU67" s="236"/>
      <c r="AV67" s="236"/>
      <c r="AW67" s="236"/>
      <c r="AX67" s="236"/>
      <c r="AY67" s="236"/>
      <c r="AZ67" s="236"/>
      <c r="BA67" s="236"/>
      <c r="BB67" s="236"/>
      <c r="BC67" s="1700"/>
      <c r="BD67" s="1700"/>
      <c r="BE67" s="1700"/>
      <c r="BF67" s="1700"/>
      <c r="BG67" s="1700"/>
      <c r="BH67" s="1700"/>
      <c r="BI67" s="1700"/>
      <c r="BJ67" s="1700"/>
      <c r="BK67" s="1700"/>
      <c r="BL67" s="1700"/>
      <c r="BM67" s="1700"/>
      <c r="BN67" s="1700"/>
      <c r="BO67" s="1700"/>
      <c r="BP67" s="1700"/>
      <c r="BQ67" s="1700"/>
    </row>
    <row r="68" spans="1:69" s="81" customFormat="1" ht="35.25" customHeight="1">
      <c r="A68" s="2003"/>
      <c r="B68" s="2003"/>
      <c r="C68" s="1708" t="s">
        <v>355</v>
      </c>
      <c r="D68" s="1709">
        <f>SUM(E68:F68)</f>
        <v>0</v>
      </c>
      <c r="E68" s="1692">
        <f t="shared" ref="E68:F69" si="7">+W68+Y68+AA68+AC68+AE68+AG68+AI68+AK68+AM68</f>
        <v>0</v>
      </c>
      <c r="F68" s="1693">
        <f t="shared" si="7"/>
        <v>0</v>
      </c>
      <c r="G68" s="1710"/>
      <c r="H68" s="1711"/>
      <c r="I68" s="1710"/>
      <c r="J68" s="1711"/>
      <c r="K68" s="1710"/>
      <c r="L68" s="1711"/>
      <c r="M68" s="1710"/>
      <c r="N68" s="1711"/>
      <c r="O68" s="1710"/>
      <c r="P68" s="1711"/>
      <c r="Q68" s="1710"/>
      <c r="R68" s="1711"/>
      <c r="S68" s="1710"/>
      <c r="T68" s="1711"/>
      <c r="U68" s="1710"/>
      <c r="V68" s="1711"/>
      <c r="W68" s="1710"/>
      <c r="X68" s="1711"/>
      <c r="Y68" s="1710"/>
      <c r="Z68" s="1711"/>
      <c r="AA68" s="1710"/>
      <c r="AB68" s="1711"/>
      <c r="AC68" s="1710"/>
      <c r="AD68" s="1711"/>
      <c r="AE68" s="1710"/>
      <c r="AF68" s="1711"/>
      <c r="AG68" s="1710"/>
      <c r="AH68" s="1711"/>
      <c r="AI68" s="1710"/>
      <c r="AJ68" s="1711"/>
      <c r="AK68" s="1710"/>
      <c r="AL68" s="1711"/>
      <c r="AM68" s="1710"/>
      <c r="AN68" s="1711"/>
      <c r="AO68" s="236"/>
      <c r="AP68" s="236"/>
      <c r="AQ68" s="224"/>
      <c r="AR68" s="236"/>
      <c r="AS68" s="240"/>
      <c r="AT68" s="236"/>
      <c r="AU68" s="236"/>
      <c r="AV68" s="236"/>
      <c r="AW68" s="236"/>
      <c r="AX68" s="236"/>
      <c r="AY68" s="236"/>
      <c r="AZ68" s="236"/>
      <c r="BA68" s="236"/>
      <c r="BB68" s="236"/>
      <c r="BC68" s="1700"/>
      <c r="BD68" s="1700"/>
      <c r="BE68" s="1700"/>
      <c r="BF68" s="1700"/>
      <c r="BG68" s="1700"/>
      <c r="BH68" s="1700"/>
      <c r="BI68" s="1700"/>
      <c r="BJ68" s="1700"/>
      <c r="BK68" s="1700"/>
      <c r="BL68" s="1700"/>
      <c r="BM68" s="1700"/>
      <c r="BN68" s="1700"/>
      <c r="BO68" s="1700"/>
      <c r="BP68" s="1700"/>
      <c r="BQ68" s="1700"/>
    </row>
    <row r="69" spans="1:69" s="81" customFormat="1" ht="31.5" customHeight="1">
      <c r="A69" s="2003"/>
      <c r="B69" s="2003"/>
      <c r="C69" s="1712" t="s">
        <v>356</v>
      </c>
      <c r="D69" s="1713">
        <f t="shared" ref="D69:D75" si="8">SUM(E69:F69)</f>
        <v>0</v>
      </c>
      <c r="E69" s="1694">
        <f t="shared" si="7"/>
        <v>0</v>
      </c>
      <c r="F69" s="1695">
        <f>+X69+Z69+AB69+AD69+AF69+AH69+AJ69+AL69+AN69</f>
        <v>0</v>
      </c>
      <c r="G69" s="1714"/>
      <c r="H69" s="1715"/>
      <c r="I69" s="1714"/>
      <c r="J69" s="1715"/>
      <c r="K69" s="1714"/>
      <c r="L69" s="1715"/>
      <c r="M69" s="1714"/>
      <c r="N69" s="1715"/>
      <c r="O69" s="1714"/>
      <c r="P69" s="1715"/>
      <c r="Q69" s="1714"/>
      <c r="R69" s="1715"/>
      <c r="S69" s="1714"/>
      <c r="T69" s="1715"/>
      <c r="U69" s="1714"/>
      <c r="V69" s="1715"/>
      <c r="W69" s="1714"/>
      <c r="X69" s="1715"/>
      <c r="Y69" s="1714"/>
      <c r="Z69" s="1715"/>
      <c r="AA69" s="1714"/>
      <c r="AB69" s="1715"/>
      <c r="AC69" s="1714"/>
      <c r="AD69" s="1715"/>
      <c r="AE69" s="1714"/>
      <c r="AF69" s="1715"/>
      <c r="AG69" s="1714"/>
      <c r="AH69" s="1715"/>
      <c r="AI69" s="1714"/>
      <c r="AJ69" s="1715"/>
      <c r="AK69" s="1714"/>
      <c r="AL69" s="1715"/>
      <c r="AM69" s="1714"/>
      <c r="AN69" s="1715"/>
      <c r="AO69" s="236"/>
      <c r="AP69" s="236"/>
      <c r="AQ69" s="224"/>
      <c r="AR69" s="236"/>
      <c r="AS69" s="240"/>
      <c r="AT69" s="236"/>
      <c r="AU69" s="236"/>
      <c r="AV69" s="236"/>
      <c r="AW69" s="236"/>
      <c r="AX69" s="236"/>
      <c r="AY69" s="236"/>
      <c r="AZ69" s="236"/>
      <c r="BA69" s="236"/>
      <c r="BB69" s="236"/>
      <c r="BC69" s="1700"/>
      <c r="BD69" s="1700"/>
      <c r="BE69" s="1700"/>
      <c r="BF69" s="1700"/>
      <c r="BG69" s="1700"/>
      <c r="BH69" s="1700"/>
      <c r="BI69" s="1700"/>
      <c r="BJ69" s="1700"/>
      <c r="BK69" s="1700"/>
      <c r="BL69" s="1700"/>
      <c r="BM69" s="1700"/>
      <c r="BN69" s="1700"/>
      <c r="BO69" s="1700"/>
      <c r="BP69" s="1700"/>
      <c r="BQ69" s="1700"/>
    </row>
    <row r="70" spans="1:69" s="81" customFormat="1" ht="24.75" customHeight="1">
      <c r="A70" s="2003" t="s">
        <v>288</v>
      </c>
      <c r="B70" s="2003"/>
      <c r="C70" s="1703" t="s">
        <v>354</v>
      </c>
      <c r="D70" s="1704">
        <f t="shared" si="8"/>
        <v>0</v>
      </c>
      <c r="E70" s="1690">
        <f>+G70+I70+K70+M70+O70+Q70+S70+U70+W70+Y70+AA70+AC70+AE70+AG70+AI70+AK70+AM70</f>
        <v>0</v>
      </c>
      <c r="F70" s="1691">
        <f>+H70+J70+L70+N70+P70+R70+T70+V70+X70+Z70+AB70+AD70+AF70+AH70+AJ70+AL70+AN70</f>
        <v>0</v>
      </c>
      <c r="G70" s="1705"/>
      <c r="H70" s="1716"/>
      <c r="I70" s="1705"/>
      <c r="J70" s="1716"/>
      <c r="K70" s="1705"/>
      <c r="L70" s="1716"/>
      <c r="M70" s="1705"/>
      <c r="N70" s="1716"/>
      <c r="O70" s="1705"/>
      <c r="P70" s="1716"/>
      <c r="Q70" s="1705"/>
      <c r="R70" s="1716"/>
      <c r="S70" s="1705"/>
      <c r="T70" s="1716"/>
      <c r="U70" s="1705"/>
      <c r="V70" s="1716"/>
      <c r="W70" s="1705"/>
      <c r="X70" s="1716"/>
      <c r="Y70" s="1705"/>
      <c r="Z70" s="1716"/>
      <c r="AA70" s="1705"/>
      <c r="AB70" s="1716"/>
      <c r="AC70" s="1705"/>
      <c r="AD70" s="1716"/>
      <c r="AE70" s="1705"/>
      <c r="AF70" s="1716"/>
      <c r="AG70" s="1705"/>
      <c r="AH70" s="1716"/>
      <c r="AI70" s="1705"/>
      <c r="AJ70" s="1716"/>
      <c r="AK70" s="1705"/>
      <c r="AL70" s="1716"/>
      <c r="AM70" s="1705"/>
      <c r="AN70" s="1716"/>
      <c r="AO70" s="236"/>
      <c r="AP70" s="236"/>
      <c r="AQ70" s="224"/>
      <c r="AR70" s="236"/>
      <c r="AS70" s="240"/>
      <c r="AT70" s="236"/>
      <c r="AU70" s="236"/>
      <c r="AV70" s="236"/>
      <c r="AW70" s="236"/>
      <c r="AX70" s="236"/>
      <c r="AY70" s="236"/>
      <c r="AZ70" s="236"/>
      <c r="BA70" s="236"/>
      <c r="BB70" s="236"/>
      <c r="BC70" s="1700"/>
      <c r="BD70" s="1700"/>
      <c r="BE70" s="1700"/>
      <c r="BF70" s="1700"/>
      <c r="BG70" s="1700"/>
      <c r="BH70" s="1700"/>
      <c r="BI70" s="1700"/>
      <c r="BJ70" s="1700"/>
      <c r="BK70" s="1700"/>
      <c r="BL70" s="1700"/>
      <c r="BM70" s="1700"/>
      <c r="BN70" s="1700"/>
      <c r="BO70" s="1700"/>
      <c r="BP70" s="1700"/>
      <c r="BQ70" s="1700"/>
    </row>
    <row r="71" spans="1:69" s="81" customFormat="1" ht="36" customHeight="1">
      <c r="A71" s="2003"/>
      <c r="B71" s="2003"/>
      <c r="C71" s="1708" t="s">
        <v>355</v>
      </c>
      <c r="D71" s="1717">
        <f t="shared" si="8"/>
        <v>0</v>
      </c>
      <c r="E71" s="1696">
        <f t="shared" ref="E71:F75" si="9">+G71+I71+K71+M71+O71+Q71+S71+U71+W71+Y71+AA71+AC71+AE71+AG71+AI71+AK71+AM71</f>
        <v>0</v>
      </c>
      <c r="F71" s="1697">
        <f t="shared" si="9"/>
        <v>0</v>
      </c>
      <c r="G71" s="1710"/>
      <c r="H71" s="1711"/>
      <c r="I71" s="1710"/>
      <c r="J71" s="1711"/>
      <c r="K71" s="1710"/>
      <c r="L71" s="1711"/>
      <c r="M71" s="1710"/>
      <c r="N71" s="1711"/>
      <c r="O71" s="1710"/>
      <c r="P71" s="1711"/>
      <c r="Q71" s="1710"/>
      <c r="R71" s="1711"/>
      <c r="S71" s="1710"/>
      <c r="T71" s="1711"/>
      <c r="U71" s="1710"/>
      <c r="V71" s="1711"/>
      <c r="W71" s="1710"/>
      <c r="X71" s="1711"/>
      <c r="Y71" s="1710"/>
      <c r="Z71" s="1711"/>
      <c r="AA71" s="1710"/>
      <c r="AB71" s="1711"/>
      <c r="AC71" s="1710"/>
      <c r="AD71" s="1711"/>
      <c r="AE71" s="1710"/>
      <c r="AF71" s="1711"/>
      <c r="AG71" s="1710"/>
      <c r="AH71" s="1711"/>
      <c r="AI71" s="1710"/>
      <c r="AJ71" s="1711"/>
      <c r="AK71" s="1710"/>
      <c r="AL71" s="1711"/>
      <c r="AM71" s="1710"/>
      <c r="AN71" s="1711"/>
      <c r="AO71" s="236"/>
      <c r="AP71" s="236"/>
      <c r="AQ71" s="224"/>
      <c r="AR71" s="236"/>
      <c r="AS71" s="240"/>
      <c r="AT71" s="236"/>
      <c r="AU71" s="236"/>
      <c r="AV71" s="236"/>
      <c r="AW71" s="236"/>
      <c r="AX71" s="236"/>
      <c r="AY71" s="236"/>
      <c r="AZ71" s="236"/>
      <c r="BA71" s="236"/>
      <c r="BB71" s="236"/>
      <c r="BC71" s="1700"/>
      <c r="BD71" s="1700"/>
      <c r="BE71" s="1700"/>
      <c r="BF71" s="1700"/>
      <c r="BG71" s="1700"/>
      <c r="BH71" s="1700"/>
      <c r="BI71" s="1700"/>
      <c r="BJ71" s="1700"/>
      <c r="BK71" s="1700"/>
      <c r="BL71" s="1700"/>
      <c r="BM71" s="1700"/>
      <c r="BN71" s="1700"/>
      <c r="BO71" s="1700"/>
      <c r="BP71" s="1700"/>
      <c r="BQ71" s="1700"/>
    </row>
    <row r="72" spans="1:69" s="81" customFormat="1" ht="32.25" customHeight="1">
      <c r="A72" s="2003"/>
      <c r="B72" s="2003"/>
      <c r="C72" s="1712" t="s">
        <v>356</v>
      </c>
      <c r="D72" s="1713">
        <f t="shared" si="8"/>
        <v>0</v>
      </c>
      <c r="E72" s="1694">
        <f t="shared" si="9"/>
        <v>0</v>
      </c>
      <c r="F72" s="1695">
        <f t="shared" si="9"/>
        <v>0</v>
      </c>
      <c r="G72" s="1714"/>
      <c r="H72" s="1715"/>
      <c r="I72" s="1714"/>
      <c r="J72" s="1715"/>
      <c r="K72" s="1714"/>
      <c r="L72" s="1715"/>
      <c r="M72" s="1714"/>
      <c r="N72" s="1715"/>
      <c r="O72" s="1714"/>
      <c r="P72" s="1715"/>
      <c r="Q72" s="1714"/>
      <c r="R72" s="1715"/>
      <c r="S72" s="1714"/>
      <c r="T72" s="1715"/>
      <c r="U72" s="1714"/>
      <c r="V72" s="1715"/>
      <c r="W72" s="1714"/>
      <c r="X72" s="1715"/>
      <c r="Y72" s="1714"/>
      <c r="Z72" s="1715"/>
      <c r="AA72" s="1714"/>
      <c r="AB72" s="1715"/>
      <c r="AC72" s="1714"/>
      <c r="AD72" s="1715"/>
      <c r="AE72" s="1714"/>
      <c r="AF72" s="1715"/>
      <c r="AG72" s="1714"/>
      <c r="AH72" s="1715"/>
      <c r="AI72" s="1714"/>
      <c r="AJ72" s="1715"/>
      <c r="AK72" s="1714"/>
      <c r="AL72" s="1715"/>
      <c r="AM72" s="1714"/>
      <c r="AN72" s="1715"/>
      <c r="AO72" s="236"/>
      <c r="AP72" s="236"/>
      <c r="AQ72" s="224"/>
      <c r="AR72" s="236"/>
      <c r="AS72" s="240"/>
      <c r="AT72" s="236"/>
      <c r="AU72" s="236"/>
      <c r="AV72" s="236"/>
      <c r="AW72" s="236"/>
      <c r="AX72" s="236"/>
      <c r="AY72" s="236"/>
      <c r="AZ72" s="236"/>
      <c r="BA72" s="236"/>
      <c r="BB72" s="236"/>
      <c r="BC72" s="1700"/>
      <c r="BD72" s="1700"/>
      <c r="BE72" s="1700"/>
      <c r="BF72" s="1700"/>
      <c r="BG72" s="1700"/>
      <c r="BH72" s="1700"/>
      <c r="BI72" s="1700"/>
      <c r="BJ72" s="1700"/>
      <c r="BK72" s="1700"/>
      <c r="BL72" s="1700"/>
      <c r="BM72" s="1700"/>
      <c r="BN72" s="1700"/>
      <c r="BO72" s="1700"/>
      <c r="BP72" s="1700"/>
      <c r="BQ72" s="1700"/>
    </row>
    <row r="73" spans="1:69" s="81" customFormat="1" ht="27" customHeight="1">
      <c r="A73" s="2004" t="s">
        <v>357</v>
      </c>
      <c r="B73" s="2004"/>
      <c r="C73" s="1703" t="s">
        <v>354</v>
      </c>
      <c r="D73" s="1704">
        <f t="shared" si="8"/>
        <v>0</v>
      </c>
      <c r="E73" s="1690">
        <f t="shared" si="9"/>
        <v>0</v>
      </c>
      <c r="F73" s="1691">
        <f t="shared" si="9"/>
        <v>0</v>
      </c>
      <c r="G73" s="1705"/>
      <c r="H73" s="1706"/>
      <c r="I73" s="1705"/>
      <c r="J73" s="1706"/>
      <c r="K73" s="1705"/>
      <c r="L73" s="1706"/>
      <c r="M73" s="1705"/>
      <c r="N73" s="1706"/>
      <c r="O73" s="1705"/>
      <c r="P73" s="1706"/>
      <c r="Q73" s="1705"/>
      <c r="R73" s="1706"/>
      <c r="S73" s="1705"/>
      <c r="T73" s="1706"/>
      <c r="U73" s="1705"/>
      <c r="V73" s="1706"/>
      <c r="W73" s="1705"/>
      <c r="X73" s="1706"/>
      <c r="Y73" s="1705"/>
      <c r="Z73" s="1706"/>
      <c r="AA73" s="1705"/>
      <c r="AB73" s="1706"/>
      <c r="AC73" s="1705"/>
      <c r="AD73" s="1706"/>
      <c r="AE73" s="1705"/>
      <c r="AF73" s="1706"/>
      <c r="AG73" s="1705"/>
      <c r="AH73" s="1706"/>
      <c r="AI73" s="1705"/>
      <c r="AJ73" s="1706"/>
      <c r="AK73" s="1705"/>
      <c r="AL73" s="1706"/>
      <c r="AM73" s="1707"/>
      <c r="AN73" s="1706"/>
      <c r="AO73" s="236"/>
      <c r="AP73" s="236"/>
      <c r="AQ73" s="224"/>
      <c r="AR73" s="236"/>
      <c r="AS73" s="240"/>
      <c r="AT73" s="236"/>
      <c r="AU73" s="236"/>
      <c r="AV73" s="236"/>
      <c r="AW73" s="236"/>
      <c r="AX73" s="236"/>
      <c r="AY73" s="236"/>
      <c r="AZ73" s="236"/>
      <c r="BA73" s="236"/>
      <c r="BB73" s="236"/>
      <c r="BC73" s="1700"/>
      <c r="BD73" s="1700"/>
      <c r="BE73" s="1700"/>
      <c r="BF73" s="1700"/>
      <c r="BG73" s="1700"/>
      <c r="BH73" s="1700"/>
      <c r="BI73" s="1700"/>
      <c r="BJ73" s="1700"/>
      <c r="BK73" s="1700"/>
      <c r="BL73" s="1700"/>
      <c r="BM73" s="1700"/>
      <c r="BN73" s="1700"/>
      <c r="BO73" s="1700"/>
      <c r="BP73" s="1700"/>
      <c r="BQ73" s="1700"/>
    </row>
    <row r="74" spans="1:69" s="81" customFormat="1" ht="34.5" customHeight="1">
      <c r="A74" s="2004"/>
      <c r="B74" s="2004"/>
      <c r="C74" s="1708" t="s">
        <v>355</v>
      </c>
      <c r="D74" s="1709">
        <f t="shared" si="8"/>
        <v>0</v>
      </c>
      <c r="E74" s="1692">
        <f t="shared" si="9"/>
        <v>0</v>
      </c>
      <c r="F74" s="1693">
        <f>+H74+J74+L74+N74+P74+R74+T74+V74+X74+Z74+AB74+AD74+AF74+AH74+AJ74+AL74+AN74</f>
        <v>0</v>
      </c>
      <c r="G74" s="1718"/>
      <c r="H74" s="1719"/>
      <c r="I74" s="1718"/>
      <c r="J74" s="1719"/>
      <c r="K74" s="1718"/>
      <c r="L74" s="1719"/>
      <c r="M74" s="1718"/>
      <c r="N74" s="1719"/>
      <c r="O74" s="1718"/>
      <c r="P74" s="1719"/>
      <c r="Q74" s="1718"/>
      <c r="R74" s="1719"/>
      <c r="S74" s="1718"/>
      <c r="T74" s="1719"/>
      <c r="U74" s="1718"/>
      <c r="V74" s="1719"/>
      <c r="W74" s="1718"/>
      <c r="X74" s="1719"/>
      <c r="Y74" s="1718"/>
      <c r="Z74" s="1719"/>
      <c r="AA74" s="1718"/>
      <c r="AB74" s="1719"/>
      <c r="AC74" s="1718"/>
      <c r="AD74" s="1719"/>
      <c r="AE74" s="1718"/>
      <c r="AF74" s="1719"/>
      <c r="AG74" s="1718"/>
      <c r="AH74" s="1719"/>
      <c r="AI74" s="1718"/>
      <c r="AJ74" s="1719"/>
      <c r="AK74" s="1718"/>
      <c r="AL74" s="1719"/>
      <c r="AM74" s="1718"/>
      <c r="AN74" s="1719"/>
      <c r="AO74" s="236"/>
      <c r="AP74" s="236"/>
      <c r="AQ74" s="224"/>
      <c r="AR74" s="236"/>
      <c r="AS74" s="240"/>
      <c r="AT74" s="236"/>
      <c r="AU74" s="236"/>
      <c r="AV74" s="236"/>
      <c r="AW74" s="236"/>
      <c r="AX74" s="236"/>
      <c r="AY74" s="236"/>
      <c r="AZ74" s="236"/>
      <c r="BA74" s="236"/>
      <c r="BB74" s="236"/>
      <c r="BC74" s="1700"/>
      <c r="BD74" s="1700"/>
      <c r="BE74" s="1700"/>
      <c r="BF74" s="1700"/>
      <c r="BG74" s="1700"/>
      <c r="BH74" s="1700"/>
      <c r="BI74" s="1700"/>
      <c r="BJ74" s="1700"/>
      <c r="BK74" s="1700"/>
      <c r="BL74" s="1700"/>
      <c r="BM74" s="1700"/>
      <c r="BN74" s="1700"/>
      <c r="BO74" s="1700"/>
      <c r="BP74" s="1700"/>
      <c r="BQ74" s="1700"/>
    </row>
    <row r="75" spans="1:69" s="81" customFormat="1" ht="37.5" customHeight="1">
      <c r="A75" s="2004"/>
      <c r="B75" s="2004"/>
      <c r="C75" s="1712" t="s">
        <v>356</v>
      </c>
      <c r="D75" s="1713">
        <f t="shared" si="8"/>
        <v>0</v>
      </c>
      <c r="E75" s="1694">
        <f t="shared" si="9"/>
        <v>0</v>
      </c>
      <c r="F75" s="1695">
        <f t="shared" si="9"/>
        <v>0</v>
      </c>
      <c r="G75" s="1720"/>
      <c r="H75" s="1721"/>
      <c r="I75" s="1720"/>
      <c r="J75" s="1721"/>
      <c r="K75" s="1720"/>
      <c r="L75" s="1721"/>
      <c r="M75" s="1720"/>
      <c r="N75" s="1721"/>
      <c r="O75" s="1720"/>
      <c r="P75" s="1721"/>
      <c r="Q75" s="1720"/>
      <c r="R75" s="1721"/>
      <c r="S75" s="1720"/>
      <c r="T75" s="1721"/>
      <c r="U75" s="1720"/>
      <c r="V75" s="1721"/>
      <c r="W75" s="1720"/>
      <c r="X75" s="1721"/>
      <c r="Y75" s="1720"/>
      <c r="Z75" s="1721"/>
      <c r="AA75" s="1720"/>
      <c r="AB75" s="1721"/>
      <c r="AC75" s="1720"/>
      <c r="AD75" s="1721"/>
      <c r="AE75" s="1720"/>
      <c r="AF75" s="1721"/>
      <c r="AG75" s="1720"/>
      <c r="AH75" s="1721"/>
      <c r="AI75" s="1720"/>
      <c r="AJ75" s="1721"/>
      <c r="AK75" s="1720"/>
      <c r="AL75" s="1721"/>
      <c r="AM75" s="1720"/>
      <c r="AN75" s="1721"/>
      <c r="AO75" s="236"/>
      <c r="AP75" s="236"/>
      <c r="AQ75" s="224"/>
      <c r="AR75" s="236"/>
      <c r="AS75" s="240"/>
      <c r="AT75" s="236"/>
      <c r="AU75" s="236"/>
      <c r="AV75" s="236"/>
      <c r="AW75" s="236"/>
      <c r="AX75" s="236"/>
      <c r="AY75" s="236"/>
      <c r="AZ75" s="236"/>
      <c r="BA75" s="236"/>
      <c r="BB75" s="236"/>
      <c r="BC75" s="1700"/>
      <c r="BD75" s="1700"/>
      <c r="BE75" s="1700"/>
      <c r="BF75" s="1700"/>
      <c r="BG75" s="1700"/>
      <c r="BH75" s="1700"/>
      <c r="BI75" s="1700"/>
      <c r="BJ75" s="1700"/>
      <c r="BK75" s="1700"/>
      <c r="BL75" s="1700"/>
      <c r="BM75" s="1700"/>
      <c r="BN75" s="1700"/>
      <c r="BO75" s="1700"/>
      <c r="BP75" s="1700"/>
      <c r="BQ75" s="1700"/>
    </row>
    <row r="76" spans="1:69" s="227" customFormat="1"/>
    <row r="77" spans="1:69" s="227" customFormat="1"/>
    <row r="78" spans="1:69" s="227" customFormat="1"/>
    <row r="79" spans="1:69" s="227" customFormat="1"/>
    <row r="80" spans="1:69" s="227" customFormat="1"/>
    <row r="81" s="227" customFormat="1"/>
    <row r="82" s="227" customFormat="1"/>
    <row r="83" s="227" customFormat="1"/>
  </sheetData>
  <mergeCells count="113">
    <mergeCell ref="A56:A59"/>
    <mergeCell ref="A60:A62"/>
    <mergeCell ref="V54:W54"/>
    <mergeCell ref="X54:Y54"/>
    <mergeCell ref="Z54:AA54"/>
    <mergeCell ref="J54:K54"/>
    <mergeCell ref="L54:M54"/>
    <mergeCell ref="N54:O54"/>
    <mergeCell ref="P54:Q54"/>
    <mergeCell ref="R54:S54"/>
    <mergeCell ref="T54:U54"/>
    <mergeCell ref="A53:B55"/>
    <mergeCell ref="C53:E54"/>
    <mergeCell ref="F53:AM53"/>
    <mergeCell ref="F54:G54"/>
    <mergeCell ref="H54:I54"/>
    <mergeCell ref="AH54:AI54"/>
    <mergeCell ref="AJ54:AK54"/>
    <mergeCell ref="AL54:AM54"/>
    <mergeCell ref="A45:C47"/>
    <mergeCell ref="D45:F46"/>
    <mergeCell ref="AB54:AC54"/>
    <mergeCell ref="AD54:AE54"/>
    <mergeCell ref="AF54:AG54"/>
    <mergeCell ref="A12:A14"/>
    <mergeCell ref="A15:A17"/>
    <mergeCell ref="A18:A19"/>
    <mergeCell ref="A20:B20"/>
    <mergeCell ref="A48:B51"/>
    <mergeCell ref="I46:J46"/>
    <mergeCell ref="K46:L46"/>
    <mergeCell ref="M46:N46"/>
    <mergeCell ref="A52:AM52"/>
    <mergeCell ref="A41:B42"/>
    <mergeCell ref="C41:C42"/>
    <mergeCell ref="D41:G41"/>
    <mergeCell ref="A43:B43"/>
    <mergeCell ref="A44:AM44"/>
    <mergeCell ref="A7:Y7"/>
    <mergeCell ref="A9:B11"/>
    <mergeCell ref="C9:E10"/>
    <mergeCell ref="F9:AM9"/>
    <mergeCell ref="F10:G10"/>
    <mergeCell ref="H10:I10"/>
    <mergeCell ref="J10:K10"/>
    <mergeCell ref="L10:M10"/>
    <mergeCell ref="AN9:AN11"/>
    <mergeCell ref="AL10:AM10"/>
    <mergeCell ref="AH10:AI10"/>
    <mergeCell ref="AJ10:AK10"/>
    <mergeCell ref="O46:P46"/>
    <mergeCell ref="Q46:R46"/>
    <mergeCell ref="S46:T46"/>
    <mergeCell ref="U46:V46"/>
    <mergeCell ref="W46:X46"/>
    <mergeCell ref="Y46:Z46"/>
    <mergeCell ref="AA46:AB46"/>
    <mergeCell ref="AC46:AD46"/>
    <mergeCell ref="AE46:AF46"/>
    <mergeCell ref="AG46:AH46"/>
    <mergeCell ref="AI46:AJ46"/>
    <mergeCell ref="AM46:AN46"/>
    <mergeCell ref="G45:AN45"/>
    <mergeCell ref="G46:H46"/>
    <mergeCell ref="AK46:AL46"/>
    <mergeCell ref="AO9:AP10"/>
    <mergeCell ref="A40:AP40"/>
    <mergeCell ref="A22:B22"/>
    <mergeCell ref="A23:B23"/>
    <mergeCell ref="A24:B24"/>
    <mergeCell ref="A26:B26"/>
    <mergeCell ref="A27:B27"/>
    <mergeCell ref="A28:B28"/>
    <mergeCell ref="A29:B29"/>
    <mergeCell ref="A30:B30"/>
    <mergeCell ref="A31:B31"/>
    <mergeCell ref="A32:A34"/>
    <mergeCell ref="A35:A38"/>
    <mergeCell ref="A21:B21"/>
    <mergeCell ref="Z10:AA10"/>
    <mergeCell ref="AB10:AC10"/>
    <mergeCell ref="AD10:AE10"/>
    <mergeCell ref="AF10:AG10"/>
    <mergeCell ref="N10:O10"/>
    <mergeCell ref="P10:Q10"/>
    <mergeCell ref="R10:S10"/>
    <mergeCell ref="T10:U10"/>
    <mergeCell ref="V10:W10"/>
    <mergeCell ref="X10:Y10"/>
    <mergeCell ref="A67:B69"/>
    <mergeCell ref="A70:B72"/>
    <mergeCell ref="A73:B75"/>
    <mergeCell ref="AC65:AD65"/>
    <mergeCell ref="AE65:AF65"/>
    <mergeCell ref="AG65:AH65"/>
    <mergeCell ref="AI65:AJ65"/>
    <mergeCell ref="AK65:AL65"/>
    <mergeCell ref="A64:B66"/>
    <mergeCell ref="C64:C66"/>
    <mergeCell ref="D64:F65"/>
    <mergeCell ref="G64:AN64"/>
    <mergeCell ref="G65:H65"/>
    <mergeCell ref="I65:J65"/>
    <mergeCell ref="K65:L65"/>
    <mergeCell ref="M65:N65"/>
    <mergeCell ref="O65:P65"/>
    <mergeCell ref="Q65:R65"/>
    <mergeCell ref="S65:T65"/>
    <mergeCell ref="U65:V65"/>
    <mergeCell ref="W65:X65"/>
    <mergeCell ref="Y65:Z65"/>
    <mergeCell ref="AA65:AB65"/>
    <mergeCell ref="AM65:AN65"/>
  </mergeCells>
  <dataValidations count="4">
    <dataValidation type="whole" allowBlank="1" showInputMessage="1" showErrorMessage="1" errorTitle=" Error de ingreso" error="Debe ingresar sólo números enteros positivos." sqref="C43:G43 F12:AN38" xr:uid="{00000000-0002-0000-0200-000000000000}">
      <formula1>0</formula1>
      <formula2>1000000000</formula2>
    </dataValidation>
    <dataValidation type="whole" allowBlank="1" showInputMessage="1" showErrorMessage="1" errorTitle="Error" error="Por favor ingrese números enteros" sqref="A9:B11 C12:C21 C23:C24 C56:C62 AN9:AN11 AO11:AP11 C26:C38" xr:uid="{00000000-0002-0000-0200-000001000000}">
      <formula1>0</formula1>
      <formula2>10000000000</formula2>
    </dataValidation>
    <dataValidation allowBlank="1" showInputMessage="1" showErrorMessage="1" errorTitle="Error" error="Por favor ingrese números enteros" sqref="AO9:AP10" xr:uid="{00000000-0002-0000-0200-000002000000}"/>
    <dataValidation allowBlank="1" showInputMessage="1" showErrorMessage="1" errorTitle=" Error de ingreso" error="Debe ingresar sólo números enteros positivos." sqref="A45:XFD51 A63:XFD75" xr:uid="{94ACD1A3-E405-4674-A9FC-99A418FB1B4F}"/>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L207"/>
  <sheetViews>
    <sheetView workbookViewId="0">
      <selection activeCell="A5" sqref="A5"/>
    </sheetView>
  </sheetViews>
  <sheetFormatPr defaultColWidth="11.42578125" defaultRowHeight="15"/>
  <cols>
    <col min="1" max="1" width="23" customWidth="1"/>
    <col min="2" max="2" width="52.28515625" customWidth="1"/>
    <col min="3" max="3" width="6.5703125" customWidth="1"/>
  </cols>
  <sheetData>
    <row r="1" spans="1:38">
      <c r="A1" s="541" t="s">
        <v>14</v>
      </c>
      <c r="B1" s="2"/>
      <c r="C1" s="2"/>
      <c r="D1" s="2"/>
      <c r="E1" s="2"/>
      <c r="F1" s="2"/>
      <c r="G1" s="2"/>
      <c r="H1" s="2"/>
      <c r="I1" s="2"/>
      <c r="J1" s="2"/>
      <c r="K1" s="3"/>
      <c r="L1" s="3"/>
      <c r="M1" s="3"/>
      <c r="N1" s="3"/>
      <c r="O1" s="3"/>
      <c r="P1" s="3"/>
      <c r="Q1" s="3"/>
      <c r="R1" s="3"/>
      <c r="S1" s="2"/>
      <c r="T1" s="2"/>
      <c r="U1" s="2"/>
      <c r="V1" s="2"/>
      <c r="W1" s="2"/>
      <c r="X1" s="2"/>
      <c r="Y1" s="2"/>
      <c r="Z1" s="2"/>
      <c r="AA1" s="2"/>
      <c r="AB1" s="2"/>
      <c r="AC1" s="2"/>
      <c r="AD1" s="2"/>
      <c r="AE1" s="2"/>
      <c r="AF1" s="2"/>
      <c r="AG1" s="2"/>
      <c r="AH1" s="2"/>
      <c r="AI1" s="2"/>
      <c r="AJ1" s="2"/>
      <c r="AK1" s="2"/>
      <c r="AL1" s="3"/>
    </row>
    <row r="2" spans="1:38">
      <c r="A2" s="541" t="s">
        <v>15</v>
      </c>
      <c r="B2" s="2"/>
      <c r="C2" s="2"/>
      <c r="D2" s="2"/>
      <c r="E2" s="2"/>
      <c r="F2" s="2"/>
      <c r="G2" s="2"/>
      <c r="H2" s="2"/>
      <c r="I2" s="2"/>
      <c r="J2" s="2"/>
      <c r="K2" s="3"/>
      <c r="L2" s="3"/>
      <c r="M2" s="3"/>
      <c r="N2" s="3"/>
      <c r="O2" s="3"/>
      <c r="P2" s="3"/>
      <c r="Q2" s="3"/>
      <c r="R2" s="3"/>
      <c r="S2" s="2"/>
      <c r="T2" s="2"/>
      <c r="U2" s="2"/>
      <c r="V2" s="2"/>
      <c r="W2" s="2"/>
      <c r="X2" s="2"/>
      <c r="Y2" s="2"/>
      <c r="Z2" s="2"/>
      <c r="AA2" s="2"/>
      <c r="AB2" s="2"/>
      <c r="AC2" s="2"/>
      <c r="AD2" s="2"/>
      <c r="AE2" s="2"/>
      <c r="AF2" s="2"/>
      <c r="AG2" s="2"/>
      <c r="AH2" s="2"/>
      <c r="AI2" s="2"/>
      <c r="AJ2" s="2"/>
      <c r="AK2" s="2"/>
      <c r="AL2" s="3"/>
    </row>
    <row r="3" spans="1:38">
      <c r="A3" s="541" t="s">
        <v>16</v>
      </c>
      <c r="B3" s="2"/>
      <c r="C3" s="2"/>
      <c r="D3" s="544"/>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3"/>
    </row>
    <row r="4" spans="1:38">
      <c r="A4" s="541" t="s">
        <v>17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3"/>
    </row>
    <row r="5" spans="1:38">
      <c r="A5" s="541" t="s">
        <v>18</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3"/>
    </row>
    <row r="6" spans="1:38">
      <c r="A6" s="714"/>
      <c r="B6" s="2"/>
      <c r="C6" s="2"/>
      <c r="D6" s="2"/>
      <c r="E6" s="2"/>
      <c r="F6" s="2"/>
      <c r="G6" s="2"/>
      <c r="H6" s="2"/>
      <c r="I6" s="2"/>
      <c r="J6" s="2"/>
      <c r="K6" s="2"/>
      <c r="L6" s="2"/>
      <c r="M6" s="2"/>
      <c r="N6" s="2"/>
      <c r="O6" s="2"/>
      <c r="P6" s="2"/>
      <c r="Q6" s="2"/>
      <c r="R6" s="2"/>
      <c r="S6" s="2"/>
      <c r="T6" s="2"/>
      <c r="U6" s="2"/>
      <c r="V6" s="3"/>
      <c r="W6" s="2"/>
      <c r="X6" s="2"/>
      <c r="Y6" s="2"/>
      <c r="Z6" s="11"/>
      <c r="AA6" s="2"/>
      <c r="AB6" s="2"/>
      <c r="AC6" s="2"/>
      <c r="AD6" s="2"/>
      <c r="AE6" s="2"/>
      <c r="AF6" s="2"/>
      <c r="AG6" s="2"/>
      <c r="AH6" s="2"/>
      <c r="AI6" s="2"/>
      <c r="AJ6" s="2"/>
      <c r="AK6" s="2"/>
      <c r="AL6" s="3"/>
    </row>
    <row r="7" spans="1:38">
      <c r="A7" s="2117" t="s">
        <v>358</v>
      </c>
      <c r="B7" s="2117"/>
      <c r="C7" s="2117"/>
      <c r="D7" s="2117"/>
      <c r="E7" s="2117"/>
      <c r="F7" s="2117"/>
      <c r="G7" s="2117"/>
      <c r="H7" s="2117"/>
      <c r="I7" s="2117"/>
      <c r="J7" s="2117"/>
      <c r="K7" s="2117"/>
      <c r="L7" s="2117"/>
      <c r="M7" s="2117"/>
      <c r="N7" s="2117"/>
      <c r="O7" s="2117"/>
      <c r="P7" s="2117"/>
      <c r="Q7" s="2117"/>
      <c r="R7" s="2117"/>
      <c r="S7" s="2117"/>
      <c r="T7" s="2117"/>
      <c r="U7" s="2117"/>
      <c r="Z7" s="11"/>
    </row>
    <row r="8" spans="1:38">
      <c r="A8" s="715" t="s">
        <v>359</v>
      </c>
      <c r="B8" s="715"/>
      <c r="C8" s="715"/>
      <c r="D8" s="715"/>
      <c r="E8" s="715"/>
      <c r="F8" s="715"/>
      <c r="G8" s="715"/>
      <c r="H8" s="715"/>
      <c r="I8" s="715"/>
      <c r="J8" s="715"/>
      <c r="K8" s="715"/>
      <c r="L8" s="715"/>
      <c r="M8" s="715"/>
      <c r="N8" s="716"/>
      <c r="O8" s="715"/>
      <c r="P8" s="715"/>
      <c r="Q8" s="717"/>
      <c r="R8" s="11"/>
      <c r="S8" s="11"/>
      <c r="T8" s="718"/>
      <c r="U8" s="11"/>
      <c r="V8" s="11"/>
      <c r="W8" s="11"/>
      <c r="X8" s="11"/>
      <c r="Y8" s="11"/>
      <c r="Z8" s="11"/>
      <c r="AA8" s="11"/>
      <c r="AB8" s="11"/>
      <c r="AC8" s="11"/>
      <c r="AD8" s="11"/>
      <c r="AE8" s="11"/>
      <c r="AF8" s="11"/>
      <c r="AG8" s="11"/>
      <c r="AH8" s="11"/>
      <c r="AI8" s="11"/>
      <c r="AJ8" s="11"/>
      <c r="AK8" s="11"/>
      <c r="AL8" s="11"/>
    </row>
    <row r="9" spans="1:38" ht="15" customHeight="1">
      <c r="A9" s="2100" t="s">
        <v>315</v>
      </c>
      <c r="B9" s="2100"/>
      <c r="C9" s="2110" t="s">
        <v>360</v>
      </c>
      <c r="D9" s="2111"/>
      <c r="E9" s="2112"/>
      <c r="F9" s="2039" t="s">
        <v>278</v>
      </c>
      <c r="G9" s="2116"/>
      <c r="H9" s="2116"/>
      <c r="I9" s="2116"/>
      <c r="J9" s="2116"/>
      <c r="K9" s="2116"/>
      <c r="L9" s="2116"/>
      <c r="M9" s="2116"/>
      <c r="N9" s="2116"/>
      <c r="O9" s="2116"/>
      <c r="P9" s="2116"/>
      <c r="Q9" s="2116"/>
      <c r="R9" s="2116"/>
      <c r="S9" s="2116"/>
      <c r="T9" s="2116"/>
      <c r="U9" s="2116"/>
      <c r="V9" s="2116"/>
      <c r="W9" s="2116"/>
      <c r="X9" s="2116"/>
      <c r="Y9" s="2116"/>
      <c r="Z9" s="2116"/>
      <c r="AA9" s="2116"/>
      <c r="AB9" s="2116"/>
      <c r="AC9" s="2116"/>
      <c r="AD9" s="2116"/>
      <c r="AE9" s="2116"/>
      <c r="AF9" s="2116"/>
      <c r="AG9" s="2116"/>
      <c r="AH9" s="2123" t="s">
        <v>25</v>
      </c>
      <c r="AI9" s="2124"/>
      <c r="AJ9" s="2119" t="s">
        <v>26</v>
      </c>
      <c r="AK9" s="2120"/>
      <c r="AL9" s="2118" t="s">
        <v>361</v>
      </c>
    </row>
    <row r="10" spans="1:38" ht="15" customHeight="1">
      <c r="A10" s="2101"/>
      <c r="B10" s="2101"/>
      <c r="C10" s="2113"/>
      <c r="D10" s="2114"/>
      <c r="E10" s="2115"/>
      <c r="F10" s="2093" t="s">
        <v>29</v>
      </c>
      <c r="G10" s="2094"/>
      <c r="H10" s="2093" t="s">
        <v>30</v>
      </c>
      <c r="I10" s="2094"/>
      <c r="J10" s="2033" t="s">
        <v>31</v>
      </c>
      <c r="K10" s="2033"/>
      <c r="L10" s="2032" t="s">
        <v>32</v>
      </c>
      <c r="M10" s="1935"/>
      <c r="N10" s="2033" t="s">
        <v>33</v>
      </c>
      <c r="O10" s="2033"/>
      <c r="P10" s="2032" t="s">
        <v>34</v>
      </c>
      <c r="Q10" s="1935"/>
      <c r="R10" s="2033" t="s">
        <v>35</v>
      </c>
      <c r="S10" s="2033"/>
      <c r="T10" s="2032" t="s">
        <v>36</v>
      </c>
      <c r="U10" s="1935"/>
      <c r="V10" s="2033" t="s">
        <v>37</v>
      </c>
      <c r="W10" s="2033"/>
      <c r="X10" s="2032" t="s">
        <v>38</v>
      </c>
      <c r="Y10" s="1935"/>
      <c r="Z10" s="2034" t="s">
        <v>39</v>
      </c>
      <c r="AA10" s="2035"/>
      <c r="AB10" s="2034" t="s">
        <v>282</v>
      </c>
      <c r="AC10" s="2035"/>
      <c r="AD10" s="2034" t="s">
        <v>283</v>
      </c>
      <c r="AE10" s="2035"/>
      <c r="AF10" s="2034" t="s">
        <v>284</v>
      </c>
      <c r="AG10" s="2037"/>
      <c r="AH10" s="2125"/>
      <c r="AI10" s="2126"/>
      <c r="AJ10" s="2121"/>
      <c r="AK10" s="2122"/>
      <c r="AL10" s="2118"/>
    </row>
    <row r="11" spans="1:38" ht="21">
      <c r="A11" s="2102"/>
      <c r="B11" s="2102"/>
      <c r="C11" s="555" t="s">
        <v>173</v>
      </c>
      <c r="D11" s="719" t="s">
        <v>174</v>
      </c>
      <c r="E11" s="1594" t="s">
        <v>175</v>
      </c>
      <c r="F11" s="681" t="s">
        <v>174</v>
      </c>
      <c r="G11" s="1594" t="s">
        <v>175</v>
      </c>
      <c r="H11" s="681" t="s">
        <v>174</v>
      </c>
      <c r="I11" s="1594" t="s">
        <v>175</v>
      </c>
      <c r="J11" s="681" t="s">
        <v>174</v>
      </c>
      <c r="K11" s="1594" t="s">
        <v>175</v>
      </c>
      <c r="L11" s="681" t="s">
        <v>174</v>
      </c>
      <c r="M11" s="1594" t="s">
        <v>175</v>
      </c>
      <c r="N11" s="681" t="s">
        <v>174</v>
      </c>
      <c r="O11" s="1594" t="s">
        <v>175</v>
      </c>
      <c r="P11" s="681" t="s">
        <v>174</v>
      </c>
      <c r="Q11" s="1594" t="s">
        <v>175</v>
      </c>
      <c r="R11" s="681" t="s">
        <v>174</v>
      </c>
      <c r="S11" s="1594" t="s">
        <v>175</v>
      </c>
      <c r="T11" s="681" t="s">
        <v>174</v>
      </c>
      <c r="U11" s="1594" t="s">
        <v>175</v>
      </c>
      <c r="V11" s="681" t="s">
        <v>174</v>
      </c>
      <c r="W11" s="1594" t="s">
        <v>175</v>
      </c>
      <c r="X11" s="681" t="s">
        <v>174</v>
      </c>
      <c r="Y11" s="1594" t="s">
        <v>175</v>
      </c>
      <c r="Z11" s="681" t="s">
        <v>285</v>
      </c>
      <c r="AA11" s="1594" t="s">
        <v>175</v>
      </c>
      <c r="AB11" s="681" t="s">
        <v>285</v>
      </c>
      <c r="AC11" s="1594" t="s">
        <v>175</v>
      </c>
      <c r="AD11" s="681" t="s">
        <v>285</v>
      </c>
      <c r="AE11" s="1594" t="s">
        <v>175</v>
      </c>
      <c r="AF11" s="562" t="s">
        <v>285</v>
      </c>
      <c r="AG11" s="564" t="s">
        <v>175</v>
      </c>
      <c r="AH11" s="720" t="s">
        <v>174</v>
      </c>
      <c r="AI11" s="721" t="s">
        <v>175</v>
      </c>
      <c r="AJ11" s="720" t="s">
        <v>174</v>
      </c>
      <c r="AK11" s="722" t="s">
        <v>175</v>
      </c>
      <c r="AL11" s="2118"/>
    </row>
    <row r="12" spans="1:38" ht="26.25" customHeight="1">
      <c r="A12" s="2097" t="s">
        <v>362</v>
      </c>
      <c r="B12" s="2098"/>
      <c r="C12" s="655">
        <f t="shared" ref="C12:C27" si="0">SUM(D12:E12)</f>
        <v>0</v>
      </c>
      <c r="D12" s="724">
        <v>0</v>
      </c>
      <c r="E12" s="725">
        <v>0</v>
      </c>
      <c r="F12" s="726">
        <v>0</v>
      </c>
      <c r="G12" s="725">
        <v>0</v>
      </c>
      <c r="H12" s="726">
        <v>0</v>
      </c>
      <c r="I12" s="725">
        <v>0</v>
      </c>
      <c r="J12" s="726">
        <v>0</v>
      </c>
      <c r="K12" s="725">
        <v>0</v>
      </c>
      <c r="L12" s="726">
        <v>0</v>
      </c>
      <c r="M12" s="725">
        <v>0</v>
      </c>
      <c r="N12" s="726">
        <v>0</v>
      </c>
      <c r="O12" s="725">
        <v>0</v>
      </c>
      <c r="P12" s="726">
        <v>0</v>
      </c>
      <c r="Q12" s="725">
        <v>0</v>
      </c>
      <c r="R12" s="726">
        <v>0</v>
      </c>
      <c r="S12" s="725">
        <v>0</v>
      </c>
      <c r="T12" s="726">
        <v>0</v>
      </c>
      <c r="U12" s="725">
        <v>0</v>
      </c>
      <c r="V12" s="726">
        <v>0</v>
      </c>
      <c r="W12" s="725">
        <v>0</v>
      </c>
      <c r="X12" s="726">
        <v>0</v>
      </c>
      <c r="Y12" s="725">
        <v>0</v>
      </c>
      <c r="Z12" s="726">
        <v>0</v>
      </c>
      <c r="AA12" s="725">
        <v>0</v>
      </c>
      <c r="AB12" s="726">
        <v>0</v>
      </c>
      <c r="AC12" s="725">
        <v>0</v>
      </c>
      <c r="AD12" s="726">
        <v>0</v>
      </c>
      <c r="AE12" s="725">
        <v>0</v>
      </c>
      <c r="AF12" s="726">
        <v>0</v>
      </c>
      <c r="AG12" s="727">
        <v>0</v>
      </c>
      <c r="AH12" s="728">
        <v>0</v>
      </c>
      <c r="AI12" s="729">
        <v>0</v>
      </c>
      <c r="AJ12" s="728">
        <v>0</v>
      </c>
      <c r="AK12" s="729">
        <v>0</v>
      </c>
      <c r="AL12" s="730"/>
    </row>
    <row r="13" spans="1:38">
      <c r="A13" s="2099" t="s">
        <v>363</v>
      </c>
      <c r="B13" s="732" t="s">
        <v>364</v>
      </c>
      <c r="C13" s="733">
        <f t="shared" si="0"/>
        <v>0</v>
      </c>
      <c r="D13" s="734">
        <v>0</v>
      </c>
      <c r="E13" s="735">
        <v>0</v>
      </c>
      <c r="F13" s="736"/>
      <c r="G13" s="621"/>
      <c r="H13" s="736"/>
      <c r="I13" s="621"/>
      <c r="J13" s="736"/>
      <c r="K13" s="621"/>
      <c r="L13" s="736"/>
      <c r="M13" s="621"/>
      <c r="N13" s="736"/>
      <c r="O13" s="621"/>
      <c r="P13" s="736"/>
      <c r="Q13" s="621"/>
      <c r="R13" s="736"/>
      <c r="S13" s="621"/>
      <c r="T13" s="736"/>
      <c r="U13" s="621"/>
      <c r="V13" s="736"/>
      <c r="W13" s="621"/>
      <c r="X13" s="736"/>
      <c r="Y13" s="621"/>
      <c r="Z13" s="736"/>
      <c r="AA13" s="621"/>
      <c r="AB13" s="736"/>
      <c r="AC13" s="621"/>
      <c r="AD13" s="736"/>
      <c r="AE13" s="621"/>
      <c r="AF13" s="736"/>
      <c r="AG13" s="737"/>
      <c r="AH13" s="620"/>
      <c r="AI13" s="737"/>
      <c r="AJ13" s="620"/>
      <c r="AK13" s="737"/>
      <c r="AL13" s="738"/>
    </row>
    <row r="14" spans="1:38">
      <c r="A14" s="2099"/>
      <c r="B14" s="739" t="s">
        <v>221</v>
      </c>
      <c r="C14" s="740">
        <f>SUM(D14:E14)</f>
        <v>0</v>
      </c>
      <c r="D14" s="741">
        <v>0</v>
      </c>
      <c r="E14" s="742">
        <v>0</v>
      </c>
      <c r="F14" s="686"/>
      <c r="G14" s="687"/>
      <c r="H14" s="686"/>
      <c r="I14" s="687"/>
      <c r="J14" s="686"/>
      <c r="K14" s="687"/>
      <c r="L14" s="686"/>
      <c r="M14" s="687"/>
      <c r="N14" s="686"/>
      <c r="O14" s="687"/>
      <c r="P14" s="686"/>
      <c r="Q14" s="687"/>
      <c r="R14" s="686"/>
      <c r="S14" s="687"/>
      <c r="T14" s="686"/>
      <c r="U14" s="687"/>
      <c r="V14" s="686"/>
      <c r="W14" s="687"/>
      <c r="X14" s="686"/>
      <c r="Y14" s="687"/>
      <c r="Z14" s="686"/>
      <c r="AA14" s="687"/>
      <c r="AB14" s="686"/>
      <c r="AC14" s="687"/>
      <c r="AD14" s="686"/>
      <c r="AE14" s="687"/>
      <c r="AF14" s="686"/>
      <c r="AG14" s="743"/>
      <c r="AH14" s="744"/>
      <c r="AI14" s="745"/>
      <c r="AJ14" s="744"/>
      <c r="AK14" s="745"/>
      <c r="AL14" s="738"/>
    </row>
    <row r="15" spans="1:38" ht="23.25" customHeight="1">
      <c r="A15" s="2099"/>
      <c r="B15" s="746" t="s">
        <v>365</v>
      </c>
      <c r="C15" s="740">
        <f t="shared" si="0"/>
        <v>0</v>
      </c>
      <c r="D15" s="747">
        <v>0</v>
      </c>
      <c r="E15" s="748">
        <v>0</v>
      </c>
      <c r="F15" s="749"/>
      <c r="G15" s="750"/>
      <c r="H15" s="749"/>
      <c r="I15" s="750"/>
      <c r="J15" s="749"/>
      <c r="K15" s="750"/>
      <c r="L15" s="749"/>
      <c r="M15" s="750"/>
      <c r="N15" s="749"/>
      <c r="O15" s="750"/>
      <c r="P15" s="749"/>
      <c r="Q15" s="750"/>
      <c r="R15" s="749"/>
      <c r="S15" s="750"/>
      <c r="T15" s="749"/>
      <c r="U15" s="750"/>
      <c r="V15" s="749"/>
      <c r="W15" s="750"/>
      <c r="X15" s="749"/>
      <c r="Y15" s="750"/>
      <c r="Z15" s="749"/>
      <c r="AA15" s="750"/>
      <c r="AB15" s="749"/>
      <c r="AC15" s="750"/>
      <c r="AD15" s="749"/>
      <c r="AE15" s="750"/>
      <c r="AF15" s="749"/>
      <c r="AG15" s="751"/>
      <c r="AH15" s="631"/>
      <c r="AI15" s="752"/>
      <c r="AJ15" s="631"/>
      <c r="AK15" s="752"/>
      <c r="AL15" s="738"/>
    </row>
    <row r="16" spans="1:38">
      <c r="A16" s="2100" t="s">
        <v>366</v>
      </c>
      <c r="B16" s="753" t="s">
        <v>367</v>
      </c>
      <c r="C16" s="754">
        <f t="shared" si="0"/>
        <v>0</v>
      </c>
      <c r="D16" s="755">
        <v>0</v>
      </c>
      <c r="E16" s="756">
        <v>0</v>
      </c>
      <c r="F16" s="736"/>
      <c r="G16" s="621"/>
      <c r="H16" s="736"/>
      <c r="I16" s="621"/>
      <c r="J16" s="736"/>
      <c r="K16" s="621"/>
      <c r="L16" s="736"/>
      <c r="M16" s="621"/>
      <c r="N16" s="736"/>
      <c r="O16" s="621"/>
      <c r="P16" s="736"/>
      <c r="Q16" s="621"/>
      <c r="R16" s="736"/>
      <c r="S16" s="621"/>
      <c r="T16" s="736"/>
      <c r="U16" s="621"/>
      <c r="V16" s="736"/>
      <c r="W16" s="621"/>
      <c r="X16" s="736"/>
      <c r="Y16" s="621"/>
      <c r="Z16" s="736"/>
      <c r="AA16" s="621"/>
      <c r="AB16" s="736"/>
      <c r="AC16" s="621"/>
      <c r="AD16" s="736"/>
      <c r="AE16" s="621"/>
      <c r="AF16" s="736"/>
      <c r="AG16" s="737"/>
      <c r="AH16" s="620"/>
      <c r="AI16" s="737"/>
      <c r="AJ16" s="620"/>
      <c r="AK16" s="737"/>
      <c r="AL16" s="738"/>
    </row>
    <row r="17" spans="1:38">
      <c r="A17" s="2101"/>
      <c r="B17" s="757" t="s">
        <v>368</v>
      </c>
      <c r="C17" s="754">
        <f t="shared" si="0"/>
        <v>0</v>
      </c>
      <c r="D17" s="741">
        <v>0</v>
      </c>
      <c r="E17" s="758">
        <v>0</v>
      </c>
      <c r="F17" s="759"/>
      <c r="G17" s="760"/>
      <c r="H17" s="759"/>
      <c r="I17" s="760"/>
      <c r="J17" s="759"/>
      <c r="K17" s="760"/>
      <c r="L17" s="759"/>
      <c r="M17" s="760"/>
      <c r="N17" s="759"/>
      <c r="O17" s="760"/>
      <c r="P17" s="759"/>
      <c r="Q17" s="760"/>
      <c r="R17" s="759"/>
      <c r="S17" s="760"/>
      <c r="T17" s="759"/>
      <c r="U17" s="760"/>
      <c r="V17" s="759"/>
      <c r="W17" s="760"/>
      <c r="X17" s="759"/>
      <c r="Y17" s="760"/>
      <c r="Z17" s="759"/>
      <c r="AA17" s="760"/>
      <c r="AB17" s="759"/>
      <c r="AC17" s="760"/>
      <c r="AD17" s="759"/>
      <c r="AE17" s="760"/>
      <c r="AF17" s="759"/>
      <c r="AG17" s="745"/>
      <c r="AH17" s="744"/>
      <c r="AI17" s="745"/>
      <c r="AJ17" s="761"/>
      <c r="AK17" s="745"/>
      <c r="AL17" s="738"/>
    </row>
    <row r="18" spans="1:38">
      <c r="A18" s="2101"/>
      <c r="B18" s="757" t="s">
        <v>369</v>
      </c>
      <c r="C18" s="754">
        <f t="shared" si="0"/>
        <v>0</v>
      </c>
      <c r="D18" s="741">
        <v>0</v>
      </c>
      <c r="E18" s="758">
        <v>0</v>
      </c>
      <c r="F18" s="759"/>
      <c r="G18" s="760"/>
      <c r="H18" s="759"/>
      <c r="I18" s="760"/>
      <c r="J18" s="759"/>
      <c r="K18" s="760"/>
      <c r="L18" s="759"/>
      <c r="M18" s="760"/>
      <c r="N18" s="759"/>
      <c r="O18" s="760"/>
      <c r="P18" s="759"/>
      <c r="Q18" s="760"/>
      <c r="R18" s="759"/>
      <c r="S18" s="760"/>
      <c r="T18" s="759"/>
      <c r="U18" s="760"/>
      <c r="V18" s="759"/>
      <c r="W18" s="760"/>
      <c r="X18" s="759"/>
      <c r="Y18" s="760"/>
      <c r="Z18" s="759"/>
      <c r="AA18" s="760"/>
      <c r="AB18" s="759"/>
      <c r="AC18" s="760"/>
      <c r="AD18" s="759"/>
      <c r="AE18" s="760"/>
      <c r="AF18" s="759"/>
      <c r="AG18" s="745"/>
      <c r="AH18" s="744"/>
      <c r="AI18" s="745"/>
      <c r="AJ18" s="744"/>
      <c r="AK18" s="745"/>
      <c r="AL18" s="738"/>
    </row>
    <row r="19" spans="1:38">
      <c r="A19" s="2101"/>
      <c r="B19" s="1722" t="s">
        <v>370</v>
      </c>
      <c r="C19" s="762">
        <f t="shared" si="0"/>
        <v>0</v>
      </c>
      <c r="D19" s="741">
        <v>0</v>
      </c>
      <c r="E19" s="758">
        <v>0</v>
      </c>
      <c r="F19" s="763"/>
      <c r="G19" s="764"/>
      <c r="H19" s="763"/>
      <c r="I19" s="764"/>
      <c r="J19" s="763"/>
      <c r="K19" s="764"/>
      <c r="L19" s="763"/>
      <c r="M19" s="764"/>
      <c r="N19" s="763"/>
      <c r="O19" s="764"/>
      <c r="P19" s="763"/>
      <c r="Q19" s="764"/>
      <c r="R19" s="763"/>
      <c r="S19" s="764"/>
      <c r="T19" s="763"/>
      <c r="U19" s="764"/>
      <c r="V19" s="686"/>
      <c r="W19" s="687"/>
      <c r="X19" s="686"/>
      <c r="Y19" s="687"/>
      <c r="Z19" s="686"/>
      <c r="AA19" s="687"/>
      <c r="AB19" s="686"/>
      <c r="AC19" s="687"/>
      <c r="AD19" s="686"/>
      <c r="AE19" s="687"/>
      <c r="AF19" s="686"/>
      <c r="AG19" s="743"/>
      <c r="AH19" s="744"/>
      <c r="AI19" s="745"/>
      <c r="AJ19" s="761"/>
      <c r="AK19" s="745"/>
      <c r="AL19" s="738"/>
    </row>
    <row r="20" spans="1:38">
      <c r="A20" s="2101"/>
      <c r="B20" s="765" t="s">
        <v>371</v>
      </c>
      <c r="C20" s="762">
        <f t="shared" si="0"/>
        <v>0</v>
      </c>
      <c r="D20" s="741">
        <v>0</v>
      </c>
      <c r="E20" s="758">
        <v>0</v>
      </c>
      <c r="F20" s="766"/>
      <c r="G20" s="767"/>
      <c r="H20" s="766"/>
      <c r="I20" s="767"/>
      <c r="J20" s="766"/>
      <c r="K20" s="767"/>
      <c r="L20" s="766"/>
      <c r="M20" s="767"/>
      <c r="N20" s="766"/>
      <c r="O20" s="767"/>
      <c r="P20" s="766"/>
      <c r="Q20" s="767"/>
      <c r="R20" s="766"/>
      <c r="S20" s="767"/>
      <c r="T20" s="766"/>
      <c r="U20" s="767"/>
      <c r="V20" s="766"/>
      <c r="W20" s="767"/>
      <c r="X20" s="766"/>
      <c r="Y20" s="767"/>
      <c r="Z20" s="766"/>
      <c r="AA20" s="767"/>
      <c r="AB20" s="766"/>
      <c r="AC20" s="767"/>
      <c r="AD20" s="766"/>
      <c r="AE20" s="767"/>
      <c r="AF20" s="766"/>
      <c r="AG20" s="768"/>
      <c r="AH20" s="769"/>
      <c r="AI20" s="768"/>
      <c r="AJ20" s="744"/>
      <c r="AK20" s="745"/>
      <c r="AL20" s="738"/>
    </row>
    <row r="21" spans="1:38">
      <c r="A21" s="2102"/>
      <c r="B21" s="770" t="s">
        <v>372</v>
      </c>
      <c r="C21" s="762">
        <f t="shared" si="0"/>
        <v>0</v>
      </c>
      <c r="D21" s="747">
        <v>0</v>
      </c>
      <c r="E21" s="748">
        <v>0</v>
      </c>
      <c r="F21" s="771"/>
      <c r="G21" s="632"/>
      <c r="H21" s="771"/>
      <c r="I21" s="632"/>
      <c r="J21" s="771"/>
      <c r="K21" s="632"/>
      <c r="L21" s="771"/>
      <c r="M21" s="632"/>
      <c r="N21" s="771"/>
      <c r="O21" s="632"/>
      <c r="P21" s="771"/>
      <c r="Q21" s="632"/>
      <c r="R21" s="771"/>
      <c r="S21" s="632"/>
      <c r="T21" s="771"/>
      <c r="U21" s="632"/>
      <c r="V21" s="771"/>
      <c r="W21" s="632"/>
      <c r="X21" s="771"/>
      <c r="Y21" s="632"/>
      <c r="Z21" s="771"/>
      <c r="AA21" s="632"/>
      <c r="AB21" s="771"/>
      <c r="AC21" s="632"/>
      <c r="AD21" s="771"/>
      <c r="AE21" s="632"/>
      <c r="AF21" s="771"/>
      <c r="AG21" s="752"/>
      <c r="AH21" s="631"/>
      <c r="AI21" s="752"/>
      <c r="AJ21" s="631"/>
      <c r="AK21" s="752"/>
      <c r="AL21" s="772"/>
    </row>
    <row r="22" spans="1:38">
      <c r="A22" s="2099" t="s">
        <v>373</v>
      </c>
      <c r="B22" s="773" t="s">
        <v>374</v>
      </c>
      <c r="C22" s="733">
        <f t="shared" si="0"/>
        <v>0</v>
      </c>
      <c r="D22" s="734">
        <v>0</v>
      </c>
      <c r="E22" s="774">
        <v>0</v>
      </c>
      <c r="F22" s="686"/>
      <c r="G22" s="687"/>
      <c r="H22" s="686"/>
      <c r="I22" s="687"/>
      <c r="J22" s="686"/>
      <c r="K22" s="687"/>
      <c r="L22" s="686"/>
      <c r="M22" s="687"/>
      <c r="N22" s="686"/>
      <c r="O22" s="687"/>
      <c r="P22" s="686"/>
      <c r="Q22" s="687"/>
      <c r="R22" s="686"/>
      <c r="S22" s="687"/>
      <c r="T22" s="686"/>
      <c r="U22" s="687"/>
      <c r="V22" s="686"/>
      <c r="W22" s="687"/>
      <c r="X22" s="686"/>
      <c r="Y22" s="687"/>
      <c r="Z22" s="686"/>
      <c r="AA22" s="687"/>
      <c r="AB22" s="686"/>
      <c r="AC22" s="687"/>
      <c r="AD22" s="686"/>
      <c r="AE22" s="687"/>
      <c r="AF22" s="686"/>
      <c r="AG22" s="743"/>
      <c r="AH22" s="775"/>
      <c r="AI22" s="743"/>
      <c r="AJ22" s="775"/>
      <c r="AK22" s="743"/>
      <c r="AL22" s="776"/>
    </row>
    <row r="23" spans="1:38">
      <c r="A23" s="2099"/>
      <c r="B23" s="777" t="s">
        <v>375</v>
      </c>
      <c r="C23" s="740">
        <f t="shared" si="0"/>
        <v>0</v>
      </c>
      <c r="D23" s="741">
        <v>0</v>
      </c>
      <c r="E23" s="758">
        <v>0</v>
      </c>
      <c r="F23" s="759"/>
      <c r="G23" s="760"/>
      <c r="H23" s="759"/>
      <c r="I23" s="760"/>
      <c r="J23" s="759"/>
      <c r="K23" s="760"/>
      <c r="L23" s="759"/>
      <c r="M23" s="760"/>
      <c r="N23" s="759"/>
      <c r="O23" s="760"/>
      <c r="P23" s="759"/>
      <c r="Q23" s="760"/>
      <c r="R23" s="759"/>
      <c r="S23" s="760"/>
      <c r="T23" s="759"/>
      <c r="U23" s="760"/>
      <c r="V23" s="759"/>
      <c r="W23" s="760"/>
      <c r="X23" s="759"/>
      <c r="Y23" s="760"/>
      <c r="Z23" s="759"/>
      <c r="AA23" s="760"/>
      <c r="AB23" s="759"/>
      <c r="AC23" s="760"/>
      <c r="AD23" s="759"/>
      <c r="AE23" s="760"/>
      <c r="AF23" s="759"/>
      <c r="AG23" s="745"/>
      <c r="AH23" s="744"/>
      <c r="AI23" s="745"/>
      <c r="AJ23" s="761"/>
      <c r="AK23" s="745"/>
      <c r="AL23" s="778"/>
    </row>
    <row r="24" spans="1:38">
      <c r="A24" s="2099"/>
      <c r="B24" s="777" t="s">
        <v>376</v>
      </c>
      <c r="C24" s="740">
        <f t="shared" si="0"/>
        <v>0</v>
      </c>
      <c r="D24" s="741">
        <v>0</v>
      </c>
      <c r="E24" s="758">
        <v>0</v>
      </c>
      <c r="F24" s="759"/>
      <c r="G24" s="760"/>
      <c r="H24" s="759"/>
      <c r="I24" s="760"/>
      <c r="J24" s="759"/>
      <c r="K24" s="760"/>
      <c r="L24" s="759"/>
      <c r="M24" s="760"/>
      <c r="N24" s="759"/>
      <c r="O24" s="760"/>
      <c r="P24" s="759"/>
      <c r="Q24" s="760"/>
      <c r="R24" s="759"/>
      <c r="S24" s="760"/>
      <c r="T24" s="759"/>
      <c r="U24" s="760"/>
      <c r="V24" s="759"/>
      <c r="W24" s="760"/>
      <c r="X24" s="759"/>
      <c r="Y24" s="760"/>
      <c r="Z24" s="759"/>
      <c r="AA24" s="760"/>
      <c r="AB24" s="759"/>
      <c r="AC24" s="760"/>
      <c r="AD24" s="759"/>
      <c r="AE24" s="760"/>
      <c r="AF24" s="759"/>
      <c r="AG24" s="745"/>
      <c r="AH24" s="744"/>
      <c r="AI24" s="745"/>
      <c r="AJ24" s="744"/>
      <c r="AK24" s="745"/>
      <c r="AL24" s="778"/>
    </row>
    <row r="25" spans="1:38">
      <c r="A25" s="2099"/>
      <c r="B25" s="777" t="s">
        <v>377</v>
      </c>
      <c r="C25" s="740">
        <f t="shared" si="0"/>
        <v>0</v>
      </c>
      <c r="D25" s="741">
        <v>0</v>
      </c>
      <c r="E25" s="758">
        <v>0</v>
      </c>
      <c r="F25" s="759"/>
      <c r="G25" s="760"/>
      <c r="H25" s="759"/>
      <c r="I25" s="760"/>
      <c r="J25" s="759"/>
      <c r="K25" s="760"/>
      <c r="L25" s="759"/>
      <c r="M25" s="760"/>
      <c r="N25" s="759"/>
      <c r="O25" s="760"/>
      <c r="P25" s="759"/>
      <c r="Q25" s="760"/>
      <c r="R25" s="759"/>
      <c r="S25" s="760"/>
      <c r="T25" s="759"/>
      <c r="U25" s="760"/>
      <c r="V25" s="759"/>
      <c r="W25" s="760"/>
      <c r="X25" s="759"/>
      <c r="Y25" s="760"/>
      <c r="Z25" s="759"/>
      <c r="AA25" s="760"/>
      <c r="AB25" s="759"/>
      <c r="AC25" s="760"/>
      <c r="AD25" s="759"/>
      <c r="AE25" s="760"/>
      <c r="AF25" s="759"/>
      <c r="AG25" s="745"/>
      <c r="AH25" s="744"/>
      <c r="AI25" s="745"/>
      <c r="AJ25" s="761"/>
      <c r="AK25" s="745"/>
      <c r="AL25" s="778"/>
    </row>
    <row r="26" spans="1:38">
      <c r="A26" s="2099"/>
      <c r="B26" s="777" t="s">
        <v>378</v>
      </c>
      <c r="C26" s="740">
        <f t="shared" si="0"/>
        <v>0</v>
      </c>
      <c r="D26" s="741">
        <v>0</v>
      </c>
      <c r="E26" s="758">
        <v>0</v>
      </c>
      <c r="F26" s="759"/>
      <c r="G26" s="760"/>
      <c r="H26" s="759"/>
      <c r="I26" s="760"/>
      <c r="J26" s="759"/>
      <c r="K26" s="760"/>
      <c r="L26" s="759"/>
      <c r="M26" s="760"/>
      <c r="N26" s="759"/>
      <c r="O26" s="760"/>
      <c r="P26" s="759"/>
      <c r="Q26" s="760"/>
      <c r="R26" s="759"/>
      <c r="S26" s="760"/>
      <c r="T26" s="759"/>
      <c r="U26" s="760"/>
      <c r="V26" s="759"/>
      <c r="W26" s="760"/>
      <c r="X26" s="759"/>
      <c r="Y26" s="760"/>
      <c r="Z26" s="759"/>
      <c r="AA26" s="760"/>
      <c r="AB26" s="759"/>
      <c r="AC26" s="760"/>
      <c r="AD26" s="759"/>
      <c r="AE26" s="760"/>
      <c r="AF26" s="759"/>
      <c r="AG26" s="745"/>
      <c r="AH26" s="744"/>
      <c r="AI26" s="745"/>
      <c r="AJ26" s="744"/>
      <c r="AK26" s="745"/>
      <c r="AL26" s="778"/>
    </row>
    <row r="27" spans="1:38">
      <c r="A27" s="2099"/>
      <c r="B27" s="779" t="s">
        <v>379</v>
      </c>
      <c r="C27" s="780">
        <f t="shared" si="0"/>
        <v>0</v>
      </c>
      <c r="D27" s="747">
        <v>0</v>
      </c>
      <c r="E27" s="781">
        <v>0</v>
      </c>
      <c r="F27" s="771"/>
      <c r="G27" s="632"/>
      <c r="H27" s="771"/>
      <c r="I27" s="632"/>
      <c r="J27" s="771"/>
      <c r="K27" s="632"/>
      <c r="L27" s="771"/>
      <c r="M27" s="632"/>
      <c r="N27" s="771"/>
      <c r="O27" s="632"/>
      <c r="P27" s="771"/>
      <c r="Q27" s="632"/>
      <c r="R27" s="771"/>
      <c r="S27" s="632"/>
      <c r="T27" s="771"/>
      <c r="U27" s="632"/>
      <c r="V27" s="771"/>
      <c r="W27" s="632"/>
      <c r="X27" s="771"/>
      <c r="Y27" s="632"/>
      <c r="Z27" s="771"/>
      <c r="AA27" s="632"/>
      <c r="AB27" s="771"/>
      <c r="AC27" s="632"/>
      <c r="AD27" s="771"/>
      <c r="AE27" s="632"/>
      <c r="AF27" s="771"/>
      <c r="AG27" s="752"/>
      <c r="AH27" s="631"/>
      <c r="AI27" s="752"/>
      <c r="AJ27" s="761"/>
      <c r="AK27" s="745"/>
      <c r="AL27" s="782"/>
    </row>
    <row r="28" spans="1:38">
      <c r="A28" s="2099"/>
      <c r="B28" s="783" t="s">
        <v>23</v>
      </c>
      <c r="C28" s="784">
        <v>0</v>
      </c>
      <c r="D28" s="747">
        <v>0</v>
      </c>
      <c r="E28" s="781">
        <v>0</v>
      </c>
      <c r="F28" s="726">
        <v>0</v>
      </c>
      <c r="G28" s="677">
        <v>0</v>
      </c>
      <c r="H28" s="726">
        <v>0</v>
      </c>
      <c r="I28" s="677">
        <v>0</v>
      </c>
      <c r="J28" s="726">
        <v>0</v>
      </c>
      <c r="K28" s="677">
        <v>0</v>
      </c>
      <c r="L28" s="726">
        <v>0</v>
      </c>
      <c r="M28" s="677">
        <v>0</v>
      </c>
      <c r="N28" s="726">
        <v>0</v>
      </c>
      <c r="O28" s="677">
        <v>0</v>
      </c>
      <c r="P28" s="726">
        <v>0</v>
      </c>
      <c r="Q28" s="677">
        <v>0</v>
      </c>
      <c r="R28" s="726">
        <v>0</v>
      </c>
      <c r="S28" s="677">
        <v>0</v>
      </c>
      <c r="T28" s="726">
        <v>0</v>
      </c>
      <c r="U28" s="677">
        <v>0</v>
      </c>
      <c r="V28" s="726">
        <v>0</v>
      </c>
      <c r="W28" s="677">
        <v>0</v>
      </c>
      <c r="X28" s="726">
        <v>0</v>
      </c>
      <c r="Y28" s="677">
        <v>0</v>
      </c>
      <c r="Z28" s="726">
        <v>0</v>
      </c>
      <c r="AA28" s="677">
        <v>0</v>
      </c>
      <c r="AB28" s="726">
        <v>0</v>
      </c>
      <c r="AC28" s="677">
        <v>0</v>
      </c>
      <c r="AD28" s="726">
        <v>0</v>
      </c>
      <c r="AE28" s="677">
        <v>0</v>
      </c>
      <c r="AF28" s="726">
        <v>0</v>
      </c>
      <c r="AG28" s="785">
        <v>0</v>
      </c>
      <c r="AH28" s="728">
        <v>0</v>
      </c>
      <c r="AI28" s="786">
        <v>0</v>
      </c>
      <c r="AJ28" s="728">
        <v>0</v>
      </c>
      <c r="AK28" s="786">
        <v>0</v>
      </c>
      <c r="AL28" s="787">
        <v>0</v>
      </c>
    </row>
    <row r="29" spans="1:38">
      <c r="A29" s="2103" t="s">
        <v>380</v>
      </c>
      <c r="B29" s="2103"/>
      <c r="C29" s="788"/>
      <c r="D29" s="789"/>
      <c r="E29" s="789"/>
      <c r="F29" s="789"/>
      <c r="G29" s="789"/>
      <c r="H29" s="789"/>
      <c r="I29" s="789"/>
      <c r="J29" s="789"/>
      <c r="K29" s="789"/>
      <c r="L29" s="789"/>
      <c r="M29" s="789"/>
      <c r="N29" s="789"/>
      <c r="O29" s="789"/>
      <c r="P29" s="715"/>
      <c r="Q29" s="715"/>
      <c r="R29" s="715"/>
      <c r="S29" s="715"/>
      <c r="T29" s="718"/>
      <c r="U29" s="11"/>
      <c r="V29" s="11"/>
      <c r="W29" s="11"/>
      <c r="X29" s="11"/>
      <c r="Y29" s="11"/>
      <c r="Z29" s="11"/>
      <c r="AA29" s="11"/>
      <c r="AB29" s="11"/>
      <c r="AC29" s="11"/>
      <c r="AD29" s="11"/>
      <c r="AE29" s="11"/>
      <c r="AF29" s="11"/>
      <c r="AG29" s="11"/>
      <c r="AH29" s="11"/>
      <c r="AI29" s="11"/>
      <c r="AJ29" s="11"/>
      <c r="AK29" s="11"/>
      <c r="AL29" s="11"/>
    </row>
    <row r="30" spans="1:38" ht="15" customHeight="1">
      <c r="A30" s="2100" t="s">
        <v>315</v>
      </c>
      <c r="B30" s="2100"/>
      <c r="C30" s="2110" t="s">
        <v>360</v>
      </c>
      <c r="D30" s="2111"/>
      <c r="E30" s="2112"/>
      <c r="F30" s="2039" t="s">
        <v>278</v>
      </c>
      <c r="G30" s="2116"/>
      <c r="H30" s="2116"/>
      <c r="I30" s="2116"/>
      <c r="J30" s="2116"/>
      <c r="K30" s="2116"/>
      <c r="L30" s="2116"/>
      <c r="M30" s="2116"/>
      <c r="N30" s="2116"/>
      <c r="O30" s="2116"/>
      <c r="P30" s="2116"/>
      <c r="Q30" s="2116"/>
      <c r="R30" s="2116"/>
      <c r="S30" s="2116"/>
      <c r="T30" s="2116"/>
      <c r="U30" s="2116"/>
      <c r="V30" s="2116"/>
      <c r="W30" s="2116"/>
      <c r="X30" s="2116"/>
      <c r="Y30" s="2116"/>
      <c r="Z30" s="2116"/>
      <c r="AA30" s="2116"/>
      <c r="AB30" s="2116"/>
      <c r="AC30" s="2116"/>
      <c r="AD30" s="2116"/>
      <c r="AE30" s="2116"/>
      <c r="AF30" s="2116"/>
      <c r="AG30" s="2145"/>
      <c r="AH30" s="2127" t="s">
        <v>25</v>
      </c>
      <c r="AI30" s="2128"/>
      <c r="AJ30" s="2131" t="s">
        <v>26</v>
      </c>
      <c r="AK30" s="2132"/>
      <c r="AL30" s="7"/>
    </row>
    <row r="31" spans="1:38" ht="15" customHeight="1">
      <c r="A31" s="2101"/>
      <c r="B31" s="2101"/>
      <c r="C31" s="2113"/>
      <c r="D31" s="2114"/>
      <c r="E31" s="2115"/>
      <c r="F31" s="2135" t="s">
        <v>29</v>
      </c>
      <c r="G31" s="2136"/>
      <c r="H31" s="2137" t="s">
        <v>30</v>
      </c>
      <c r="I31" s="2138"/>
      <c r="J31" s="2063" t="s">
        <v>31</v>
      </c>
      <c r="K31" s="2063"/>
      <c r="L31" s="2064" t="s">
        <v>32</v>
      </c>
      <c r="M31" s="2065"/>
      <c r="N31" s="2063" t="s">
        <v>33</v>
      </c>
      <c r="O31" s="2063"/>
      <c r="P31" s="2064" t="s">
        <v>34</v>
      </c>
      <c r="Q31" s="2065"/>
      <c r="R31" s="2063" t="s">
        <v>35</v>
      </c>
      <c r="S31" s="2063"/>
      <c r="T31" s="2064" t="s">
        <v>36</v>
      </c>
      <c r="U31" s="2065"/>
      <c r="V31" s="2063" t="s">
        <v>37</v>
      </c>
      <c r="W31" s="2063"/>
      <c r="X31" s="2064" t="s">
        <v>38</v>
      </c>
      <c r="Y31" s="2065"/>
      <c r="Z31" s="2066" t="s">
        <v>39</v>
      </c>
      <c r="AA31" s="2067"/>
      <c r="AB31" s="2066" t="s">
        <v>282</v>
      </c>
      <c r="AC31" s="2067"/>
      <c r="AD31" s="2066" t="s">
        <v>283</v>
      </c>
      <c r="AE31" s="2067"/>
      <c r="AF31" s="2066" t="s">
        <v>284</v>
      </c>
      <c r="AG31" s="2139"/>
      <c r="AH31" s="2129"/>
      <c r="AI31" s="2130"/>
      <c r="AJ31" s="2133"/>
      <c r="AK31" s="2134"/>
      <c r="AL31" s="7"/>
    </row>
    <row r="32" spans="1:38" ht="21">
      <c r="A32" s="2101"/>
      <c r="B32" s="2102"/>
      <c r="C32" s="555" t="s">
        <v>173</v>
      </c>
      <c r="D32" s="719" t="s">
        <v>174</v>
      </c>
      <c r="E32" s="1594" t="s">
        <v>175</v>
      </c>
      <c r="F32" s="681" t="s">
        <v>174</v>
      </c>
      <c r="G32" s="1594" t="s">
        <v>175</v>
      </c>
      <c r="H32" s="681" t="s">
        <v>174</v>
      </c>
      <c r="I32" s="1594" t="s">
        <v>175</v>
      </c>
      <c r="J32" s="681" t="s">
        <v>174</v>
      </c>
      <c r="K32" s="1594" t="s">
        <v>175</v>
      </c>
      <c r="L32" s="681" t="s">
        <v>174</v>
      </c>
      <c r="M32" s="1594" t="s">
        <v>175</v>
      </c>
      <c r="N32" s="681" t="s">
        <v>174</v>
      </c>
      <c r="O32" s="1594" t="s">
        <v>175</v>
      </c>
      <c r="P32" s="681" t="s">
        <v>174</v>
      </c>
      <c r="Q32" s="1594" t="s">
        <v>175</v>
      </c>
      <c r="R32" s="681" t="s">
        <v>174</v>
      </c>
      <c r="S32" s="1594" t="s">
        <v>175</v>
      </c>
      <c r="T32" s="681" t="s">
        <v>174</v>
      </c>
      <c r="U32" s="1594" t="s">
        <v>175</v>
      </c>
      <c r="V32" s="681" t="s">
        <v>174</v>
      </c>
      <c r="W32" s="1594" t="s">
        <v>175</v>
      </c>
      <c r="X32" s="681" t="s">
        <v>174</v>
      </c>
      <c r="Y32" s="1594" t="s">
        <v>175</v>
      </c>
      <c r="Z32" s="681" t="s">
        <v>285</v>
      </c>
      <c r="AA32" s="1594" t="s">
        <v>175</v>
      </c>
      <c r="AB32" s="681" t="s">
        <v>285</v>
      </c>
      <c r="AC32" s="1594" t="s">
        <v>175</v>
      </c>
      <c r="AD32" s="681" t="s">
        <v>285</v>
      </c>
      <c r="AE32" s="1594" t="s">
        <v>175</v>
      </c>
      <c r="AF32" s="562" t="s">
        <v>285</v>
      </c>
      <c r="AG32" s="564" t="s">
        <v>175</v>
      </c>
      <c r="AH32" s="791" t="s">
        <v>174</v>
      </c>
      <c r="AI32" s="792" t="s">
        <v>175</v>
      </c>
      <c r="AJ32" s="793" t="s">
        <v>174</v>
      </c>
      <c r="AK32" s="682" t="s">
        <v>175</v>
      </c>
      <c r="AL32" s="7"/>
    </row>
    <row r="33" spans="1:38" ht="20.25" customHeight="1">
      <c r="A33" s="1824" t="s">
        <v>381</v>
      </c>
      <c r="B33" s="753" t="s">
        <v>382</v>
      </c>
      <c r="C33" s="794">
        <v>0</v>
      </c>
      <c r="D33" s="755">
        <v>0</v>
      </c>
      <c r="E33" s="795">
        <v>0</v>
      </c>
      <c r="F33" s="736"/>
      <c r="G33" s="621"/>
      <c r="H33" s="736"/>
      <c r="I33" s="621"/>
      <c r="J33" s="736"/>
      <c r="K33" s="796"/>
      <c r="L33" s="736"/>
      <c r="M33" s="621"/>
      <c r="N33" s="736"/>
      <c r="O33" s="621"/>
      <c r="P33" s="736"/>
      <c r="Q33" s="796"/>
      <c r="R33" s="736"/>
      <c r="S33" s="621"/>
      <c r="T33" s="736"/>
      <c r="U33" s="621"/>
      <c r="V33" s="736"/>
      <c r="W33" s="621"/>
      <c r="X33" s="736"/>
      <c r="Y33" s="621"/>
      <c r="Z33" s="736"/>
      <c r="AA33" s="621"/>
      <c r="AB33" s="736"/>
      <c r="AC33" s="621"/>
      <c r="AD33" s="736"/>
      <c r="AE33" s="621"/>
      <c r="AF33" s="797"/>
      <c r="AG33" s="798"/>
      <c r="AH33" s="620"/>
      <c r="AI33" s="737"/>
      <c r="AJ33" s="799"/>
      <c r="AK33" s="621"/>
      <c r="AL33" s="92" t="s">
        <v>71</v>
      </c>
    </row>
    <row r="34" spans="1:38" ht="26.25" customHeight="1">
      <c r="A34" s="1825"/>
      <c r="B34" s="800" t="s">
        <v>383</v>
      </c>
      <c r="C34" s="794">
        <v>0</v>
      </c>
      <c r="D34" s="801">
        <v>0</v>
      </c>
      <c r="E34" s="802">
        <v>0</v>
      </c>
      <c r="F34" s="803"/>
      <c r="G34" s="804"/>
      <c r="H34" s="803"/>
      <c r="I34" s="805"/>
      <c r="J34" s="803"/>
      <c r="K34" s="805"/>
      <c r="L34" s="803"/>
      <c r="M34" s="806"/>
      <c r="N34" s="803"/>
      <c r="O34" s="806"/>
      <c r="P34" s="803"/>
      <c r="Q34" s="805"/>
      <c r="R34" s="803"/>
      <c r="S34" s="806"/>
      <c r="T34" s="803"/>
      <c r="U34" s="806"/>
      <c r="V34" s="803"/>
      <c r="W34" s="806"/>
      <c r="X34" s="803"/>
      <c r="Y34" s="806"/>
      <c r="Z34" s="803"/>
      <c r="AA34" s="806"/>
      <c r="AB34" s="803"/>
      <c r="AC34" s="806"/>
      <c r="AD34" s="803"/>
      <c r="AE34" s="806"/>
      <c r="AF34" s="807"/>
      <c r="AG34" s="751"/>
      <c r="AH34" s="631"/>
      <c r="AI34" s="752"/>
      <c r="AJ34" s="808"/>
      <c r="AK34" s="632"/>
      <c r="AL34" s="92" t="s">
        <v>71</v>
      </c>
    </row>
    <row r="35" spans="1:38" ht="15" customHeight="1">
      <c r="A35" s="2140" t="s">
        <v>384</v>
      </c>
      <c r="B35" s="809" t="s">
        <v>385</v>
      </c>
      <c r="C35" s="810">
        <f t="shared" ref="C35:C40" si="1">SUM(D35:E35)</f>
        <v>0</v>
      </c>
      <c r="D35" s="734">
        <v>0</v>
      </c>
      <c r="E35" s="774">
        <v>0</v>
      </c>
      <c r="F35" s="686"/>
      <c r="G35" s="687"/>
      <c r="H35" s="686"/>
      <c r="I35" s="687"/>
      <c r="J35" s="686"/>
      <c r="K35" s="687"/>
      <c r="L35" s="686"/>
      <c r="M35" s="687"/>
      <c r="N35" s="686"/>
      <c r="O35" s="687"/>
      <c r="P35" s="686"/>
      <c r="Q35" s="687"/>
      <c r="R35" s="686"/>
      <c r="S35" s="687"/>
      <c r="T35" s="686"/>
      <c r="U35" s="687"/>
      <c r="V35" s="686"/>
      <c r="W35" s="687"/>
      <c r="X35" s="686"/>
      <c r="Y35" s="687"/>
      <c r="Z35" s="686"/>
      <c r="AA35" s="687"/>
      <c r="AB35" s="686"/>
      <c r="AC35" s="687"/>
      <c r="AD35" s="686"/>
      <c r="AE35" s="687"/>
      <c r="AF35" s="811"/>
      <c r="AG35" s="811"/>
      <c r="AH35" s="620"/>
      <c r="AI35" s="737"/>
      <c r="AJ35" s="799"/>
      <c r="AK35" s="621"/>
      <c r="AL35" s="92" t="s">
        <v>70</v>
      </c>
    </row>
    <row r="36" spans="1:38">
      <c r="A36" s="2141"/>
      <c r="B36" s="812" t="s">
        <v>386</v>
      </c>
      <c r="C36" s="810">
        <f t="shared" si="1"/>
        <v>0</v>
      </c>
      <c r="D36" s="813">
        <v>0</v>
      </c>
      <c r="E36" s="552">
        <v>0</v>
      </c>
      <c r="F36" s="763"/>
      <c r="G36" s="814"/>
      <c r="H36" s="763"/>
      <c r="I36" s="815"/>
      <c r="J36" s="763"/>
      <c r="K36" s="815"/>
      <c r="L36" s="763"/>
      <c r="M36" s="816"/>
      <c r="N36" s="763"/>
      <c r="O36" s="816"/>
      <c r="P36" s="763"/>
      <c r="Q36" s="815"/>
      <c r="R36" s="763"/>
      <c r="S36" s="816"/>
      <c r="T36" s="763"/>
      <c r="U36" s="816"/>
      <c r="V36" s="763"/>
      <c r="W36" s="816"/>
      <c r="X36" s="763"/>
      <c r="Y36" s="816"/>
      <c r="Z36" s="763"/>
      <c r="AA36" s="816"/>
      <c r="AB36" s="763"/>
      <c r="AC36" s="816"/>
      <c r="AD36" s="763"/>
      <c r="AE36" s="816"/>
      <c r="AF36" s="817"/>
      <c r="AG36" s="745"/>
      <c r="AH36" s="744"/>
      <c r="AI36" s="745"/>
      <c r="AJ36" s="817"/>
      <c r="AK36" s="760"/>
      <c r="AL36" s="92" t="s">
        <v>71</v>
      </c>
    </row>
    <row r="37" spans="1:38">
      <c r="A37" s="2141"/>
      <c r="B37" s="818" t="s">
        <v>387</v>
      </c>
      <c r="C37" s="819">
        <f t="shared" si="1"/>
        <v>0</v>
      </c>
      <c r="D37" s="820">
        <f t="shared" ref="D37" si="2">+F37+H37+J37+L37+N37+P37+R37+T37+V37+X37+Z37+AB37+AD37+AF37</f>
        <v>0</v>
      </c>
      <c r="E37" s="781">
        <v>0</v>
      </c>
      <c r="F37" s="821"/>
      <c r="G37" s="822"/>
      <c r="H37" s="821"/>
      <c r="I37" s="822"/>
      <c r="J37" s="821"/>
      <c r="K37" s="822"/>
      <c r="L37" s="821"/>
      <c r="M37" s="822"/>
      <c r="N37" s="821"/>
      <c r="O37" s="822"/>
      <c r="P37" s="821"/>
      <c r="Q37" s="822"/>
      <c r="R37" s="821"/>
      <c r="S37" s="822"/>
      <c r="T37" s="821"/>
      <c r="U37" s="822"/>
      <c r="V37" s="821"/>
      <c r="W37" s="822"/>
      <c r="X37" s="821"/>
      <c r="Y37" s="822"/>
      <c r="Z37" s="821"/>
      <c r="AA37" s="822"/>
      <c r="AB37" s="821"/>
      <c r="AC37" s="822"/>
      <c r="AD37" s="821"/>
      <c r="AE37" s="822"/>
      <c r="AF37" s="823"/>
      <c r="AG37" s="824"/>
      <c r="AH37" s="761"/>
      <c r="AI37" s="825"/>
      <c r="AJ37" s="823"/>
      <c r="AK37" s="822"/>
      <c r="AL37" s="92" t="s">
        <v>71</v>
      </c>
    </row>
    <row r="38" spans="1:38">
      <c r="A38" s="2142"/>
      <c r="B38" s="826" t="s">
        <v>388</v>
      </c>
      <c r="C38" s="827">
        <f t="shared" si="1"/>
        <v>0</v>
      </c>
      <c r="D38" s="801">
        <v>0</v>
      </c>
      <c r="E38" s="828">
        <v>0</v>
      </c>
      <c r="F38" s="829"/>
      <c r="G38" s="830"/>
      <c r="H38" s="829"/>
      <c r="I38" s="830"/>
      <c r="J38" s="829"/>
      <c r="K38" s="830"/>
      <c r="L38" s="829"/>
      <c r="M38" s="830"/>
      <c r="N38" s="829"/>
      <c r="O38" s="830"/>
      <c r="P38" s="829"/>
      <c r="Q38" s="830"/>
      <c r="R38" s="829"/>
      <c r="S38" s="830"/>
      <c r="T38" s="829"/>
      <c r="U38" s="830"/>
      <c r="V38" s="829"/>
      <c r="W38" s="830"/>
      <c r="X38" s="829"/>
      <c r="Y38" s="830"/>
      <c r="Z38" s="829"/>
      <c r="AA38" s="830"/>
      <c r="AB38" s="829"/>
      <c r="AC38" s="830"/>
      <c r="AD38" s="829"/>
      <c r="AE38" s="830"/>
      <c r="AF38" s="831"/>
      <c r="AG38" s="832"/>
      <c r="AH38" s="833"/>
      <c r="AI38" s="832"/>
      <c r="AJ38" s="831"/>
      <c r="AK38" s="830"/>
      <c r="AL38" s="92" t="s">
        <v>71</v>
      </c>
    </row>
    <row r="39" spans="1:38" ht="15" customHeight="1">
      <c r="A39" s="2143" t="s">
        <v>389</v>
      </c>
      <c r="B39" s="834" t="s">
        <v>390</v>
      </c>
      <c r="C39" s="733">
        <f t="shared" si="1"/>
        <v>0</v>
      </c>
      <c r="D39" s="734">
        <v>0</v>
      </c>
      <c r="E39" s="774">
        <v>0</v>
      </c>
      <c r="F39" s="686"/>
      <c r="G39" s="687"/>
      <c r="H39" s="686"/>
      <c r="I39" s="687"/>
      <c r="J39" s="686"/>
      <c r="K39" s="687"/>
      <c r="L39" s="686"/>
      <c r="M39" s="687"/>
      <c r="N39" s="686"/>
      <c r="O39" s="687"/>
      <c r="P39" s="686"/>
      <c r="Q39" s="687"/>
      <c r="R39" s="686"/>
      <c r="S39" s="687"/>
      <c r="T39" s="686"/>
      <c r="U39" s="687"/>
      <c r="V39" s="686"/>
      <c r="W39" s="687"/>
      <c r="X39" s="686"/>
      <c r="Y39" s="687"/>
      <c r="Z39" s="686"/>
      <c r="AA39" s="687"/>
      <c r="AB39" s="686"/>
      <c r="AC39" s="687"/>
      <c r="AD39" s="686"/>
      <c r="AE39" s="687"/>
      <c r="AF39" s="835"/>
      <c r="AG39" s="836"/>
      <c r="AH39" s="620"/>
      <c r="AI39" s="737"/>
      <c r="AJ39" s="799"/>
      <c r="AK39" s="621"/>
      <c r="AL39" s="92" t="s">
        <v>71</v>
      </c>
    </row>
    <row r="40" spans="1:38" ht="31.5" customHeight="1">
      <c r="A40" s="2144"/>
      <c r="B40" s="837" t="s">
        <v>391</v>
      </c>
      <c r="C40" s="780">
        <f t="shared" si="1"/>
        <v>0</v>
      </c>
      <c r="D40" s="747">
        <v>0</v>
      </c>
      <c r="E40" s="781">
        <v>0</v>
      </c>
      <c r="F40" s="771"/>
      <c r="G40" s="632"/>
      <c r="H40" s="771"/>
      <c r="I40" s="632"/>
      <c r="J40" s="771"/>
      <c r="K40" s="632"/>
      <c r="L40" s="771"/>
      <c r="M40" s="632"/>
      <c r="N40" s="771"/>
      <c r="O40" s="632"/>
      <c r="P40" s="771"/>
      <c r="Q40" s="632"/>
      <c r="R40" s="771"/>
      <c r="S40" s="632"/>
      <c r="T40" s="771"/>
      <c r="U40" s="632"/>
      <c r="V40" s="771"/>
      <c r="W40" s="632"/>
      <c r="X40" s="771"/>
      <c r="Y40" s="632"/>
      <c r="Z40" s="771"/>
      <c r="AA40" s="632"/>
      <c r="AB40" s="771"/>
      <c r="AC40" s="632"/>
      <c r="AD40" s="771"/>
      <c r="AE40" s="632"/>
      <c r="AF40" s="808"/>
      <c r="AG40" s="838"/>
      <c r="AH40" s="631"/>
      <c r="AI40" s="752"/>
      <c r="AJ40" s="808"/>
      <c r="AK40" s="632"/>
      <c r="AL40" s="92" t="s">
        <v>71</v>
      </c>
    </row>
    <row r="41" spans="1:38" s="553" customFormat="1" ht="15.75">
      <c r="A41" s="839" t="s">
        <v>392</v>
      </c>
      <c r="B41" s="840"/>
      <c r="C41" s="841"/>
      <c r="D41" s="717"/>
      <c r="E41" s="717"/>
      <c r="F41" s="717"/>
      <c r="G41" s="717"/>
      <c r="H41" s="717"/>
      <c r="I41" s="717"/>
      <c r="J41" s="717"/>
      <c r="K41" s="717"/>
      <c r="L41" s="717"/>
      <c r="M41" s="717"/>
      <c r="N41" s="717"/>
      <c r="O41" s="717"/>
      <c r="P41" s="717"/>
      <c r="Q41" s="717"/>
      <c r="R41" s="11"/>
      <c r="S41" s="11"/>
      <c r="T41" s="11"/>
      <c r="U41" s="11"/>
      <c r="V41" s="11"/>
      <c r="W41" s="11"/>
      <c r="X41" s="11"/>
      <c r="Y41" s="11"/>
      <c r="Z41" s="11"/>
      <c r="AA41" s="11"/>
      <c r="AB41" s="11"/>
      <c r="AC41" s="11"/>
      <c r="AD41" s="11"/>
      <c r="AE41" s="11"/>
      <c r="AF41" s="11"/>
      <c r="AG41" s="11"/>
      <c r="AH41" s="11"/>
      <c r="AI41" s="11"/>
      <c r="AJ41" s="11"/>
      <c r="AK41" s="11"/>
      <c r="AL41" s="11"/>
    </row>
    <row r="42" spans="1:38">
      <c r="A42" s="2104" t="s">
        <v>393</v>
      </c>
      <c r="B42" s="2105"/>
      <c r="C42" s="2110" t="s">
        <v>394</v>
      </c>
      <c r="D42" s="2111"/>
      <c r="E42" s="2112"/>
      <c r="F42" s="2039" t="s">
        <v>278</v>
      </c>
      <c r="G42" s="2116"/>
      <c r="H42" s="2116"/>
      <c r="I42" s="2116"/>
      <c r="J42" s="2116"/>
      <c r="K42" s="2116"/>
      <c r="L42" s="2116"/>
      <c r="M42" s="2116"/>
      <c r="N42" s="2116"/>
      <c r="O42" s="2116"/>
      <c r="P42" s="2116"/>
      <c r="Q42" s="2116"/>
      <c r="R42" s="2116"/>
      <c r="S42" s="2116"/>
      <c r="T42" s="2116"/>
      <c r="U42" s="2116"/>
      <c r="V42" s="2116"/>
      <c r="W42" s="2116"/>
      <c r="X42" s="2116"/>
      <c r="Y42" s="2116"/>
      <c r="Z42" s="2116"/>
      <c r="AA42" s="2116"/>
      <c r="AB42" s="2116"/>
      <c r="AC42" s="2116"/>
      <c r="AD42" s="2116"/>
      <c r="AE42" s="2116"/>
      <c r="AF42" s="2116"/>
      <c r="AG42" s="2040"/>
      <c r="AH42" s="1929" t="s">
        <v>25</v>
      </c>
      <c r="AI42" s="1828"/>
      <c r="AJ42" s="1910" t="s">
        <v>26</v>
      </c>
      <c r="AK42" s="1828"/>
    </row>
    <row r="43" spans="1:38">
      <c r="A43" s="2106"/>
      <c r="B43" s="2107"/>
      <c r="C43" s="2113"/>
      <c r="D43" s="2114"/>
      <c r="E43" s="2115"/>
      <c r="F43" s="2093" t="s">
        <v>29</v>
      </c>
      <c r="G43" s="2094"/>
      <c r="H43" s="2095" t="s">
        <v>30</v>
      </c>
      <c r="I43" s="2096"/>
      <c r="J43" s="2033" t="s">
        <v>31</v>
      </c>
      <c r="K43" s="2033"/>
      <c r="L43" s="2032" t="s">
        <v>32</v>
      </c>
      <c r="M43" s="1935"/>
      <c r="N43" s="2033" t="s">
        <v>33</v>
      </c>
      <c r="O43" s="2033"/>
      <c r="P43" s="2032" t="s">
        <v>34</v>
      </c>
      <c r="Q43" s="1935"/>
      <c r="R43" s="2033" t="s">
        <v>35</v>
      </c>
      <c r="S43" s="2033"/>
      <c r="T43" s="2032" t="s">
        <v>36</v>
      </c>
      <c r="U43" s="1935"/>
      <c r="V43" s="2033" t="s">
        <v>37</v>
      </c>
      <c r="W43" s="2033"/>
      <c r="X43" s="2032" t="s">
        <v>38</v>
      </c>
      <c r="Y43" s="1935"/>
      <c r="Z43" s="2034" t="s">
        <v>39</v>
      </c>
      <c r="AA43" s="2035"/>
      <c r="AB43" s="2034" t="s">
        <v>282</v>
      </c>
      <c r="AC43" s="2035"/>
      <c r="AD43" s="2034" t="s">
        <v>283</v>
      </c>
      <c r="AE43" s="2035"/>
      <c r="AF43" s="2034" t="s">
        <v>284</v>
      </c>
      <c r="AG43" s="2035"/>
      <c r="AH43" s="1930"/>
      <c r="AI43" s="1829"/>
      <c r="AJ43" s="1912"/>
      <c r="AK43" s="1829"/>
    </row>
    <row r="44" spans="1:38" ht="21">
      <c r="A44" s="2108"/>
      <c r="B44" s="2109"/>
      <c r="C44" s="555" t="s">
        <v>173</v>
      </c>
      <c r="D44" s="719" t="s">
        <v>174</v>
      </c>
      <c r="E44" s="1594" t="s">
        <v>175</v>
      </c>
      <c r="F44" s="681" t="s">
        <v>174</v>
      </c>
      <c r="G44" s="1594" t="s">
        <v>175</v>
      </c>
      <c r="H44" s="681" t="s">
        <v>174</v>
      </c>
      <c r="I44" s="1594" t="s">
        <v>175</v>
      </c>
      <c r="J44" s="681" t="s">
        <v>174</v>
      </c>
      <c r="K44" s="1594" t="s">
        <v>175</v>
      </c>
      <c r="L44" s="681" t="s">
        <v>174</v>
      </c>
      <c r="M44" s="1594" t="s">
        <v>175</v>
      </c>
      <c r="N44" s="681" t="s">
        <v>174</v>
      </c>
      <c r="O44" s="1594" t="s">
        <v>175</v>
      </c>
      <c r="P44" s="681" t="s">
        <v>174</v>
      </c>
      <c r="Q44" s="1594" t="s">
        <v>175</v>
      </c>
      <c r="R44" s="681" t="s">
        <v>174</v>
      </c>
      <c r="S44" s="1594" t="s">
        <v>175</v>
      </c>
      <c r="T44" s="681" t="s">
        <v>174</v>
      </c>
      <c r="U44" s="1594" t="s">
        <v>175</v>
      </c>
      <c r="V44" s="681" t="s">
        <v>174</v>
      </c>
      <c r="W44" s="1594" t="s">
        <v>175</v>
      </c>
      <c r="X44" s="681" t="s">
        <v>174</v>
      </c>
      <c r="Y44" s="1594" t="s">
        <v>175</v>
      </c>
      <c r="Z44" s="681" t="s">
        <v>285</v>
      </c>
      <c r="AA44" s="1594" t="s">
        <v>175</v>
      </c>
      <c r="AB44" s="681" t="s">
        <v>285</v>
      </c>
      <c r="AC44" s="1594" t="s">
        <v>175</v>
      </c>
      <c r="AD44" s="681" t="s">
        <v>285</v>
      </c>
      <c r="AE44" s="1594" t="s">
        <v>175</v>
      </c>
      <c r="AF44" s="562" t="s">
        <v>285</v>
      </c>
      <c r="AG44" s="563" t="s">
        <v>175</v>
      </c>
      <c r="AH44" s="791" t="s">
        <v>174</v>
      </c>
      <c r="AI44" s="682" t="s">
        <v>175</v>
      </c>
      <c r="AJ44" s="793" t="s">
        <v>174</v>
      </c>
      <c r="AK44" s="682" t="s">
        <v>175</v>
      </c>
    </row>
    <row r="45" spans="1:38">
      <c r="A45" s="842" t="s">
        <v>395</v>
      </c>
      <c r="B45" s="843"/>
      <c r="C45" s="844"/>
      <c r="D45" s="723"/>
      <c r="E45" s="723"/>
      <c r="F45" s="793"/>
      <c r="G45" s="793"/>
      <c r="H45" s="793"/>
      <c r="I45" s="793"/>
      <c r="J45" s="793"/>
      <c r="K45" s="793"/>
      <c r="L45" s="793"/>
      <c r="M45" s="793"/>
      <c r="N45" s="793"/>
      <c r="O45" s="793"/>
      <c r="P45" s="793"/>
      <c r="Q45" s="793"/>
      <c r="R45" s="793"/>
      <c r="S45" s="793"/>
      <c r="T45" s="793"/>
      <c r="U45" s="793"/>
      <c r="V45" s="793"/>
      <c r="W45" s="793"/>
      <c r="X45" s="793"/>
      <c r="Y45" s="793"/>
      <c r="Z45" s="793"/>
      <c r="AA45" s="793"/>
      <c r="AB45" s="793"/>
      <c r="AC45" s="793"/>
      <c r="AD45" s="793"/>
      <c r="AE45" s="793"/>
      <c r="AF45" s="1593"/>
      <c r="AG45" s="1593"/>
      <c r="AH45" s="1723"/>
      <c r="AI45" s="1723"/>
      <c r="AJ45" s="1723"/>
      <c r="AK45" s="1723"/>
      <c r="AL45" s="695"/>
    </row>
    <row r="46" spans="1:38">
      <c r="A46" s="2090" t="s">
        <v>396</v>
      </c>
      <c r="B46" s="2091"/>
      <c r="C46" s="845">
        <f>SUM(D46:E46)</f>
        <v>0</v>
      </c>
      <c r="D46" s="1041">
        <f>+F46+H46+J46+L46+N46+P46+R46+T46+V46+X46+Z46+AB46+AD46+AF46</f>
        <v>0</v>
      </c>
      <c r="E46" s="1724">
        <f>+G46+I46+K46+M46+O46+Q46+S46+U46+W46+Y46+AA46+AC46+AE46+AG46</f>
        <v>0</v>
      </c>
      <c r="F46" s="633"/>
      <c r="G46" s="634"/>
      <c r="H46" s="633"/>
      <c r="I46" s="634"/>
      <c r="J46" s="633"/>
      <c r="K46" s="634"/>
      <c r="L46" s="633"/>
      <c r="M46" s="634"/>
      <c r="N46" s="633"/>
      <c r="O46" s="634"/>
      <c r="P46" s="633"/>
      <c r="Q46" s="634"/>
      <c r="R46" s="633"/>
      <c r="S46" s="634"/>
      <c r="T46" s="633"/>
      <c r="U46" s="634"/>
      <c r="V46" s="633"/>
      <c r="W46" s="634"/>
      <c r="X46" s="633"/>
      <c r="Y46" s="634"/>
      <c r="Z46" s="633"/>
      <c r="AA46" s="634"/>
      <c r="AB46" s="633"/>
      <c r="AC46" s="634"/>
      <c r="AD46" s="633"/>
      <c r="AE46" s="634"/>
      <c r="AF46" s="1725"/>
      <c r="AG46" s="606"/>
      <c r="AH46" s="1725"/>
      <c r="AI46" s="634"/>
      <c r="AJ46" s="1725"/>
      <c r="AK46" s="634"/>
    </row>
    <row r="47" spans="1:38">
      <c r="A47" s="2148" t="s">
        <v>397</v>
      </c>
      <c r="B47" s="2149"/>
      <c r="C47" s="846">
        <f t="shared" ref="C47:C65" si="3">SUM(D47:E47)</f>
        <v>0</v>
      </c>
      <c r="D47" s="878">
        <f t="shared" ref="D47:E65" si="4">+F47+H47+J47+L47+N47+P47+R47+T47+V47+X47+Z47+AB47+AD47+AF47</f>
        <v>0</v>
      </c>
      <c r="E47" s="1726">
        <f t="shared" si="4"/>
        <v>0</v>
      </c>
      <c r="F47" s="584"/>
      <c r="G47" s="585"/>
      <c r="H47" s="584"/>
      <c r="I47" s="585"/>
      <c r="J47" s="584"/>
      <c r="K47" s="585"/>
      <c r="L47" s="584"/>
      <c r="M47" s="585"/>
      <c r="N47" s="584"/>
      <c r="O47" s="585"/>
      <c r="P47" s="584"/>
      <c r="Q47" s="585"/>
      <c r="R47" s="584"/>
      <c r="S47" s="585"/>
      <c r="T47" s="584"/>
      <c r="U47" s="585"/>
      <c r="V47" s="584"/>
      <c r="W47" s="585"/>
      <c r="X47" s="584"/>
      <c r="Y47" s="585"/>
      <c r="Z47" s="584"/>
      <c r="AA47" s="585"/>
      <c r="AB47" s="584"/>
      <c r="AC47" s="585"/>
      <c r="AD47" s="584"/>
      <c r="AE47" s="585"/>
      <c r="AF47" s="865"/>
      <c r="AG47" s="607"/>
      <c r="AH47" s="1725"/>
      <c r="AI47" s="634"/>
      <c r="AJ47" s="1725"/>
      <c r="AK47" s="634"/>
    </row>
    <row r="48" spans="1:38">
      <c r="A48" s="2090" t="s">
        <v>398</v>
      </c>
      <c r="B48" s="2091"/>
      <c r="C48" s="847">
        <f t="shared" si="3"/>
        <v>0</v>
      </c>
      <c r="D48" s="871">
        <f t="shared" si="4"/>
        <v>0</v>
      </c>
      <c r="E48" s="1727">
        <f t="shared" si="4"/>
        <v>0</v>
      </c>
      <c r="F48" s="584"/>
      <c r="G48" s="585"/>
      <c r="H48" s="584"/>
      <c r="I48" s="585"/>
      <c r="J48" s="584"/>
      <c r="K48" s="585"/>
      <c r="L48" s="584"/>
      <c r="M48" s="585"/>
      <c r="N48" s="584"/>
      <c r="O48" s="585"/>
      <c r="P48" s="584"/>
      <c r="Q48" s="585"/>
      <c r="R48" s="584"/>
      <c r="S48" s="585"/>
      <c r="T48" s="584"/>
      <c r="U48" s="585"/>
      <c r="V48" s="584"/>
      <c r="W48" s="585"/>
      <c r="X48" s="584"/>
      <c r="Y48" s="585"/>
      <c r="Z48" s="584"/>
      <c r="AA48" s="585"/>
      <c r="AB48" s="584"/>
      <c r="AC48" s="585"/>
      <c r="AD48" s="584"/>
      <c r="AE48" s="585"/>
      <c r="AF48" s="865"/>
      <c r="AG48" s="607"/>
      <c r="AH48" s="1725"/>
      <c r="AI48" s="634"/>
      <c r="AJ48" s="1725"/>
      <c r="AK48" s="634"/>
    </row>
    <row r="49" spans="1:37">
      <c r="A49" s="2150" t="s">
        <v>399</v>
      </c>
      <c r="B49" s="2151"/>
      <c r="C49" s="847"/>
      <c r="D49" s="876">
        <f t="shared" si="4"/>
        <v>0</v>
      </c>
      <c r="E49" s="877">
        <f t="shared" si="4"/>
        <v>0</v>
      </c>
      <c r="F49" s="584"/>
      <c r="G49" s="585"/>
      <c r="H49" s="584"/>
      <c r="I49" s="585"/>
      <c r="J49" s="584"/>
      <c r="K49" s="585"/>
      <c r="L49" s="584"/>
      <c r="M49" s="585"/>
      <c r="N49" s="584"/>
      <c r="O49" s="585"/>
      <c r="P49" s="584"/>
      <c r="Q49" s="585"/>
      <c r="R49" s="584"/>
      <c r="S49" s="585"/>
      <c r="T49" s="584"/>
      <c r="U49" s="585"/>
      <c r="V49" s="584"/>
      <c r="W49" s="585"/>
      <c r="X49" s="584"/>
      <c r="Y49" s="585"/>
      <c r="Z49" s="584"/>
      <c r="AA49" s="585"/>
      <c r="AB49" s="584"/>
      <c r="AC49" s="585"/>
      <c r="AD49" s="584"/>
      <c r="AE49" s="585"/>
      <c r="AF49" s="865"/>
      <c r="AG49" s="607"/>
      <c r="AH49" s="1725"/>
      <c r="AI49" s="634"/>
      <c r="AJ49" s="1725"/>
      <c r="AK49" s="634"/>
    </row>
    <row r="50" spans="1:37">
      <c r="A50" s="2150" t="s">
        <v>400</v>
      </c>
      <c r="B50" s="2151"/>
      <c r="C50" s="847">
        <f t="shared" si="3"/>
        <v>0</v>
      </c>
      <c r="D50" s="878">
        <f t="shared" si="4"/>
        <v>0</v>
      </c>
      <c r="E50" s="879">
        <f t="shared" si="4"/>
        <v>0</v>
      </c>
      <c r="F50" s="584"/>
      <c r="G50" s="585"/>
      <c r="H50" s="584"/>
      <c r="I50" s="585"/>
      <c r="J50" s="584"/>
      <c r="K50" s="585"/>
      <c r="L50" s="584"/>
      <c r="M50" s="585"/>
      <c r="N50" s="584"/>
      <c r="O50" s="585"/>
      <c r="P50" s="584"/>
      <c r="Q50" s="585"/>
      <c r="R50" s="584"/>
      <c r="S50" s="585"/>
      <c r="T50" s="584"/>
      <c r="U50" s="585"/>
      <c r="V50" s="584"/>
      <c r="W50" s="585"/>
      <c r="X50" s="584"/>
      <c r="Y50" s="585"/>
      <c r="Z50" s="584"/>
      <c r="AA50" s="585"/>
      <c r="AB50" s="584"/>
      <c r="AC50" s="585"/>
      <c r="AD50" s="584"/>
      <c r="AE50" s="585"/>
      <c r="AF50" s="865"/>
      <c r="AG50" s="607"/>
      <c r="AH50" s="1725"/>
      <c r="AI50" s="634"/>
      <c r="AJ50" s="1725"/>
      <c r="AK50" s="634"/>
    </row>
    <row r="51" spans="1:37">
      <c r="A51" s="2152" t="s">
        <v>401</v>
      </c>
      <c r="B51" s="2153"/>
      <c r="C51" s="846">
        <f t="shared" si="3"/>
        <v>0</v>
      </c>
      <c r="D51" s="878">
        <f t="shared" si="4"/>
        <v>0</v>
      </c>
      <c r="E51" s="879">
        <f t="shared" si="4"/>
        <v>0</v>
      </c>
      <c r="F51" s="584"/>
      <c r="G51" s="585"/>
      <c r="H51" s="584"/>
      <c r="I51" s="585"/>
      <c r="J51" s="584"/>
      <c r="K51" s="585"/>
      <c r="L51" s="584"/>
      <c r="M51" s="585"/>
      <c r="N51" s="584"/>
      <c r="O51" s="585"/>
      <c r="P51" s="584"/>
      <c r="Q51" s="585"/>
      <c r="R51" s="584"/>
      <c r="S51" s="585"/>
      <c r="T51" s="584"/>
      <c r="U51" s="585"/>
      <c r="V51" s="584"/>
      <c r="W51" s="585"/>
      <c r="X51" s="584"/>
      <c r="Y51" s="585"/>
      <c r="Z51" s="584"/>
      <c r="AA51" s="585"/>
      <c r="AB51" s="584"/>
      <c r="AC51" s="585"/>
      <c r="AD51" s="584"/>
      <c r="AE51" s="585"/>
      <c r="AF51" s="865"/>
      <c r="AG51" s="607"/>
      <c r="AH51" s="1725"/>
      <c r="AI51" s="634"/>
      <c r="AJ51" s="1725"/>
      <c r="AK51" s="634"/>
    </row>
    <row r="52" spans="1:37" ht="15" customHeight="1">
      <c r="A52" s="2152" t="s">
        <v>402</v>
      </c>
      <c r="B52" s="2153"/>
      <c r="C52" s="846">
        <f t="shared" si="3"/>
        <v>0</v>
      </c>
      <c r="D52" s="871">
        <f t="shared" si="4"/>
        <v>0</v>
      </c>
      <c r="E52" s="1727">
        <f t="shared" si="4"/>
        <v>0</v>
      </c>
      <c r="F52" s="633"/>
      <c r="G52" s="634"/>
      <c r="H52" s="633"/>
      <c r="I52" s="634"/>
      <c r="J52" s="633"/>
      <c r="K52" s="634"/>
      <c r="L52" s="633"/>
      <c r="M52" s="634"/>
      <c r="N52" s="633"/>
      <c r="O52" s="634"/>
      <c r="P52" s="633"/>
      <c r="Q52" s="634"/>
      <c r="R52" s="633"/>
      <c r="S52" s="634"/>
      <c r="T52" s="633"/>
      <c r="U52" s="634"/>
      <c r="V52" s="633"/>
      <c r="W52" s="634"/>
      <c r="X52" s="633"/>
      <c r="Y52" s="634"/>
      <c r="Z52" s="633"/>
      <c r="AA52" s="634"/>
      <c r="AB52" s="633"/>
      <c r="AC52" s="634"/>
      <c r="AD52" s="633"/>
      <c r="AE52" s="634"/>
      <c r="AF52" s="1725"/>
      <c r="AG52" s="635"/>
      <c r="AH52" s="1725"/>
      <c r="AI52" s="634"/>
      <c r="AJ52" s="1725"/>
      <c r="AK52" s="634"/>
    </row>
    <row r="53" spans="1:37">
      <c r="A53" s="2154" t="s">
        <v>403</v>
      </c>
      <c r="B53" s="2155"/>
      <c r="C53" s="655">
        <f t="shared" si="3"/>
        <v>0</v>
      </c>
      <c r="D53" s="878">
        <f t="shared" si="4"/>
        <v>0</v>
      </c>
      <c r="E53" s="879">
        <f t="shared" si="4"/>
        <v>0</v>
      </c>
      <c r="F53" s="584"/>
      <c r="G53" s="585"/>
      <c r="H53" s="584"/>
      <c r="I53" s="585"/>
      <c r="J53" s="584"/>
      <c r="K53" s="585"/>
      <c r="L53" s="584"/>
      <c r="M53" s="585"/>
      <c r="N53" s="584"/>
      <c r="O53" s="585"/>
      <c r="P53" s="584"/>
      <c r="Q53" s="585"/>
      <c r="R53" s="584"/>
      <c r="S53" s="585"/>
      <c r="T53" s="584"/>
      <c r="U53" s="585"/>
      <c r="V53" s="584"/>
      <c r="W53" s="585"/>
      <c r="X53" s="584"/>
      <c r="Y53" s="585"/>
      <c r="Z53" s="584"/>
      <c r="AA53" s="585"/>
      <c r="AB53" s="584"/>
      <c r="AC53" s="585"/>
      <c r="AD53" s="584"/>
      <c r="AE53" s="585"/>
      <c r="AF53" s="865"/>
      <c r="AG53" s="607"/>
      <c r="AH53" s="1725"/>
      <c r="AI53" s="634"/>
      <c r="AJ53" s="1725"/>
      <c r="AK53" s="634"/>
    </row>
    <row r="54" spans="1:37">
      <c r="A54" s="2156" t="s">
        <v>404</v>
      </c>
      <c r="B54" s="2157"/>
      <c r="C54" s="655">
        <f t="shared" si="3"/>
        <v>0</v>
      </c>
      <c r="D54" s="871">
        <f t="shared" si="4"/>
        <v>0</v>
      </c>
      <c r="E54" s="872">
        <f t="shared" si="4"/>
        <v>0</v>
      </c>
      <c r="F54" s="633"/>
      <c r="G54" s="634"/>
      <c r="H54" s="633"/>
      <c r="I54" s="634"/>
      <c r="J54" s="633"/>
      <c r="K54" s="634"/>
      <c r="L54" s="633"/>
      <c r="M54" s="634"/>
      <c r="N54" s="633"/>
      <c r="O54" s="634"/>
      <c r="P54" s="633"/>
      <c r="Q54" s="634"/>
      <c r="R54" s="633"/>
      <c r="S54" s="634"/>
      <c r="T54" s="633"/>
      <c r="U54" s="634"/>
      <c r="V54" s="633"/>
      <c r="W54" s="634"/>
      <c r="X54" s="633"/>
      <c r="Y54" s="634"/>
      <c r="Z54" s="633"/>
      <c r="AA54" s="634"/>
      <c r="AB54" s="633"/>
      <c r="AC54" s="634"/>
      <c r="AD54" s="633"/>
      <c r="AE54" s="634"/>
      <c r="AF54" s="1725"/>
      <c r="AG54" s="635"/>
      <c r="AH54" s="1725"/>
      <c r="AI54" s="634"/>
      <c r="AJ54" s="1725"/>
      <c r="AK54" s="634"/>
    </row>
    <row r="55" spans="1:37">
      <c r="A55" s="2158" t="s">
        <v>405</v>
      </c>
      <c r="B55" s="2159"/>
      <c r="C55" s="655">
        <f t="shared" si="3"/>
        <v>0</v>
      </c>
      <c r="D55" s="880">
        <f t="shared" si="4"/>
        <v>0</v>
      </c>
      <c r="E55" s="1728">
        <f t="shared" si="4"/>
        <v>0</v>
      </c>
      <c r="F55" s="598"/>
      <c r="G55" s="599"/>
      <c r="H55" s="598"/>
      <c r="I55" s="599"/>
      <c r="J55" s="598"/>
      <c r="K55" s="599"/>
      <c r="L55" s="598"/>
      <c r="M55" s="599"/>
      <c r="N55" s="598"/>
      <c r="O55" s="599"/>
      <c r="P55" s="598"/>
      <c r="Q55" s="599"/>
      <c r="R55" s="598"/>
      <c r="S55" s="599"/>
      <c r="T55" s="598"/>
      <c r="U55" s="599"/>
      <c r="V55" s="598"/>
      <c r="W55" s="599"/>
      <c r="X55" s="598"/>
      <c r="Y55" s="599"/>
      <c r="Z55" s="598"/>
      <c r="AA55" s="599"/>
      <c r="AB55" s="598"/>
      <c r="AC55" s="599"/>
      <c r="AD55" s="598"/>
      <c r="AE55" s="599"/>
      <c r="AF55" s="1729"/>
      <c r="AG55" s="1093"/>
      <c r="AH55" s="1729"/>
      <c r="AI55" s="599"/>
      <c r="AJ55" s="1729"/>
      <c r="AK55" s="599"/>
    </row>
    <row r="56" spans="1:37">
      <c r="A56" s="2160" t="s">
        <v>406</v>
      </c>
      <c r="B56" s="848" t="s">
        <v>407</v>
      </c>
      <c r="C56" s="849">
        <f t="shared" si="3"/>
        <v>0</v>
      </c>
      <c r="D56" s="871">
        <f t="shared" si="4"/>
        <v>0</v>
      </c>
      <c r="E56" s="1727">
        <f t="shared" si="4"/>
        <v>0</v>
      </c>
      <c r="F56" s="633"/>
      <c r="G56" s="634"/>
      <c r="H56" s="633"/>
      <c r="I56" s="634"/>
      <c r="J56" s="633"/>
      <c r="K56" s="634"/>
      <c r="L56" s="633"/>
      <c r="M56" s="634"/>
      <c r="N56" s="633"/>
      <c r="O56" s="634"/>
      <c r="P56" s="633"/>
      <c r="Q56" s="634"/>
      <c r="R56" s="633"/>
      <c r="S56" s="634"/>
      <c r="T56" s="633"/>
      <c r="U56" s="634"/>
      <c r="V56" s="633"/>
      <c r="W56" s="634"/>
      <c r="X56" s="633"/>
      <c r="Y56" s="634"/>
      <c r="Z56" s="633"/>
      <c r="AA56" s="634"/>
      <c r="AB56" s="633"/>
      <c r="AC56" s="634"/>
      <c r="AD56" s="633"/>
      <c r="AE56" s="634"/>
      <c r="AF56" s="1725"/>
      <c r="AG56" s="635"/>
      <c r="AH56" s="1725"/>
      <c r="AI56" s="634"/>
      <c r="AJ56" s="1725"/>
      <c r="AK56" s="634"/>
    </row>
    <row r="57" spans="1:37">
      <c r="A57" s="2160"/>
      <c r="B57" s="850" t="s">
        <v>408</v>
      </c>
      <c r="C57" s="851">
        <f t="shared" si="3"/>
        <v>0</v>
      </c>
      <c r="D57" s="878">
        <f t="shared" si="4"/>
        <v>0</v>
      </c>
      <c r="E57" s="1726">
        <f t="shared" si="4"/>
        <v>0</v>
      </c>
      <c r="F57" s="584"/>
      <c r="G57" s="585"/>
      <c r="H57" s="584"/>
      <c r="I57" s="585"/>
      <c r="J57" s="584"/>
      <c r="K57" s="585"/>
      <c r="L57" s="584"/>
      <c r="M57" s="585"/>
      <c r="N57" s="584"/>
      <c r="O57" s="585"/>
      <c r="P57" s="584"/>
      <c r="Q57" s="585"/>
      <c r="R57" s="584"/>
      <c r="S57" s="585"/>
      <c r="T57" s="584"/>
      <c r="U57" s="585"/>
      <c r="V57" s="584"/>
      <c r="W57" s="585"/>
      <c r="X57" s="584"/>
      <c r="Y57" s="585"/>
      <c r="Z57" s="584"/>
      <c r="AA57" s="585"/>
      <c r="AB57" s="584"/>
      <c r="AC57" s="585"/>
      <c r="AD57" s="584"/>
      <c r="AE57" s="585"/>
      <c r="AF57" s="865"/>
      <c r="AG57" s="607"/>
      <c r="AH57" s="1725"/>
      <c r="AI57" s="634"/>
      <c r="AJ57" s="1725"/>
      <c r="AK57" s="634"/>
    </row>
    <row r="58" spans="1:37">
      <c r="A58" s="2160"/>
      <c r="B58" s="852" t="s">
        <v>409</v>
      </c>
      <c r="C58" s="853">
        <f t="shared" si="3"/>
        <v>0</v>
      </c>
      <c r="D58" s="871">
        <f t="shared" si="4"/>
        <v>0</v>
      </c>
      <c r="E58" s="872">
        <f t="shared" si="4"/>
        <v>0</v>
      </c>
      <c r="F58" s="584"/>
      <c r="G58" s="585"/>
      <c r="H58" s="584"/>
      <c r="I58" s="585"/>
      <c r="J58" s="584"/>
      <c r="K58" s="585"/>
      <c r="L58" s="584"/>
      <c r="M58" s="585"/>
      <c r="N58" s="584"/>
      <c r="O58" s="585"/>
      <c r="P58" s="584"/>
      <c r="Q58" s="585"/>
      <c r="R58" s="584"/>
      <c r="S58" s="585"/>
      <c r="T58" s="584"/>
      <c r="U58" s="585"/>
      <c r="V58" s="584"/>
      <c r="W58" s="585"/>
      <c r="X58" s="584"/>
      <c r="Y58" s="585"/>
      <c r="Z58" s="584"/>
      <c r="AA58" s="585"/>
      <c r="AB58" s="584"/>
      <c r="AC58" s="585"/>
      <c r="AD58" s="584"/>
      <c r="AE58" s="585"/>
      <c r="AF58" s="865"/>
      <c r="AG58" s="607"/>
      <c r="AH58" s="1725"/>
      <c r="AI58" s="634"/>
      <c r="AJ58" s="1725"/>
      <c r="AK58" s="634"/>
    </row>
    <row r="59" spans="1:37" ht="26.25" customHeight="1">
      <c r="A59" s="2160"/>
      <c r="B59" s="854" t="s">
        <v>410</v>
      </c>
      <c r="C59" s="855">
        <f t="shared" si="3"/>
        <v>0</v>
      </c>
      <c r="D59" s="874">
        <f t="shared" si="4"/>
        <v>0</v>
      </c>
      <c r="E59" s="1730">
        <f t="shared" si="4"/>
        <v>0</v>
      </c>
      <c r="F59" s="598"/>
      <c r="G59" s="599"/>
      <c r="H59" s="598"/>
      <c r="I59" s="599"/>
      <c r="J59" s="598"/>
      <c r="K59" s="599"/>
      <c r="L59" s="598"/>
      <c r="M59" s="599"/>
      <c r="N59" s="598"/>
      <c r="O59" s="599"/>
      <c r="P59" s="598"/>
      <c r="Q59" s="599"/>
      <c r="R59" s="598"/>
      <c r="S59" s="599"/>
      <c r="T59" s="598"/>
      <c r="U59" s="599"/>
      <c r="V59" s="598"/>
      <c r="W59" s="599"/>
      <c r="X59" s="598"/>
      <c r="Y59" s="599"/>
      <c r="Z59" s="598"/>
      <c r="AA59" s="599"/>
      <c r="AB59" s="598"/>
      <c r="AC59" s="599"/>
      <c r="AD59" s="598"/>
      <c r="AE59" s="599"/>
      <c r="AF59" s="1729"/>
      <c r="AG59" s="1093"/>
      <c r="AH59" s="1729"/>
      <c r="AI59" s="599"/>
      <c r="AJ59" s="1729"/>
      <c r="AK59" s="599"/>
    </row>
    <row r="60" spans="1:37">
      <c r="A60" s="2161" t="s">
        <v>411</v>
      </c>
      <c r="B60" s="852" t="s">
        <v>412</v>
      </c>
      <c r="C60" s="849">
        <f t="shared" si="3"/>
        <v>0</v>
      </c>
      <c r="D60" s="871">
        <f t="shared" si="4"/>
        <v>0</v>
      </c>
      <c r="E60" s="1727">
        <f t="shared" si="4"/>
        <v>0</v>
      </c>
      <c r="F60" s="633"/>
      <c r="G60" s="634"/>
      <c r="H60" s="633"/>
      <c r="I60" s="634"/>
      <c r="J60" s="633"/>
      <c r="K60" s="634"/>
      <c r="L60" s="633"/>
      <c r="M60" s="634"/>
      <c r="N60" s="633"/>
      <c r="O60" s="634"/>
      <c r="P60" s="633"/>
      <c r="Q60" s="634"/>
      <c r="R60" s="633"/>
      <c r="S60" s="634"/>
      <c r="T60" s="633"/>
      <c r="U60" s="634"/>
      <c r="V60" s="633"/>
      <c r="W60" s="634"/>
      <c r="X60" s="633"/>
      <c r="Y60" s="634"/>
      <c r="Z60" s="633"/>
      <c r="AA60" s="634"/>
      <c r="AB60" s="633"/>
      <c r="AC60" s="634"/>
      <c r="AD60" s="633"/>
      <c r="AE60" s="634"/>
      <c r="AF60" s="1725"/>
      <c r="AG60" s="635"/>
      <c r="AH60" s="1725"/>
      <c r="AI60" s="634"/>
      <c r="AJ60" s="1725"/>
      <c r="AK60" s="634"/>
    </row>
    <row r="61" spans="1:37">
      <c r="A61" s="2162"/>
      <c r="B61" s="854" t="s">
        <v>413</v>
      </c>
      <c r="C61" s="855">
        <f t="shared" si="3"/>
        <v>0</v>
      </c>
      <c r="D61" s="874">
        <f t="shared" si="4"/>
        <v>0</v>
      </c>
      <c r="E61" s="875">
        <f t="shared" si="4"/>
        <v>0</v>
      </c>
      <c r="F61" s="598"/>
      <c r="G61" s="599"/>
      <c r="H61" s="598"/>
      <c r="I61" s="599"/>
      <c r="J61" s="598"/>
      <c r="K61" s="599"/>
      <c r="L61" s="598"/>
      <c r="M61" s="599"/>
      <c r="N61" s="598"/>
      <c r="O61" s="599"/>
      <c r="P61" s="598"/>
      <c r="Q61" s="599"/>
      <c r="R61" s="598"/>
      <c r="S61" s="599"/>
      <c r="T61" s="598"/>
      <c r="U61" s="599"/>
      <c r="V61" s="598"/>
      <c r="W61" s="599"/>
      <c r="X61" s="598"/>
      <c r="Y61" s="599"/>
      <c r="Z61" s="598"/>
      <c r="AA61" s="599"/>
      <c r="AB61" s="598"/>
      <c r="AC61" s="599"/>
      <c r="AD61" s="598"/>
      <c r="AE61" s="599"/>
      <c r="AF61" s="1729"/>
      <c r="AG61" s="1093"/>
      <c r="AH61" s="1729"/>
      <c r="AI61" s="599"/>
      <c r="AJ61" s="1729"/>
      <c r="AK61" s="599"/>
    </row>
    <row r="62" spans="1:37">
      <c r="A62" s="2146" t="s">
        <v>414</v>
      </c>
      <c r="B62" s="2147"/>
      <c r="C62" s="855">
        <f t="shared" si="3"/>
        <v>0</v>
      </c>
      <c r="D62" s="871">
        <f t="shared" si="4"/>
        <v>0</v>
      </c>
      <c r="E62" s="1727">
        <f t="shared" si="4"/>
        <v>0</v>
      </c>
      <c r="F62" s="633"/>
      <c r="G62" s="634"/>
      <c r="H62" s="633"/>
      <c r="I62" s="634"/>
      <c r="J62" s="633"/>
      <c r="K62" s="634"/>
      <c r="L62" s="633"/>
      <c r="M62" s="634"/>
      <c r="N62" s="633"/>
      <c r="O62" s="634"/>
      <c r="P62" s="633"/>
      <c r="Q62" s="634"/>
      <c r="R62" s="633"/>
      <c r="S62" s="634"/>
      <c r="T62" s="633"/>
      <c r="U62" s="634"/>
      <c r="V62" s="633"/>
      <c r="W62" s="634"/>
      <c r="X62" s="633"/>
      <c r="Y62" s="634"/>
      <c r="Z62" s="633"/>
      <c r="AA62" s="634"/>
      <c r="AB62" s="633"/>
      <c r="AC62" s="634"/>
      <c r="AD62" s="633"/>
      <c r="AE62" s="634"/>
      <c r="AF62" s="1725"/>
      <c r="AG62" s="635"/>
      <c r="AH62" s="1725"/>
      <c r="AI62" s="634"/>
      <c r="AJ62" s="1725"/>
      <c r="AK62" s="634"/>
    </row>
    <row r="63" spans="1:37">
      <c r="A63" s="2088" t="s">
        <v>415</v>
      </c>
      <c r="B63" s="2089"/>
      <c r="C63" s="855">
        <f t="shared" si="3"/>
        <v>0</v>
      </c>
      <c r="D63" s="878">
        <f t="shared" si="4"/>
        <v>0</v>
      </c>
      <c r="E63" s="879">
        <f t="shared" si="4"/>
        <v>0</v>
      </c>
      <c r="F63" s="584"/>
      <c r="G63" s="585"/>
      <c r="H63" s="584"/>
      <c r="I63" s="585"/>
      <c r="J63" s="584"/>
      <c r="K63" s="585"/>
      <c r="L63" s="584"/>
      <c r="M63" s="585"/>
      <c r="N63" s="584"/>
      <c r="O63" s="585"/>
      <c r="P63" s="584"/>
      <c r="Q63" s="585"/>
      <c r="R63" s="584"/>
      <c r="S63" s="585"/>
      <c r="T63" s="584"/>
      <c r="U63" s="585"/>
      <c r="V63" s="584"/>
      <c r="W63" s="585"/>
      <c r="X63" s="584"/>
      <c r="Y63" s="585"/>
      <c r="Z63" s="584"/>
      <c r="AA63" s="585"/>
      <c r="AB63" s="584"/>
      <c r="AC63" s="585"/>
      <c r="AD63" s="584"/>
      <c r="AE63" s="585"/>
      <c r="AF63" s="865"/>
      <c r="AG63" s="607"/>
      <c r="AH63" s="1725"/>
      <c r="AI63" s="634"/>
      <c r="AJ63" s="1725"/>
      <c r="AK63" s="634"/>
    </row>
    <row r="64" spans="1:37">
      <c r="A64" s="856" t="s">
        <v>416</v>
      </c>
      <c r="B64" s="857"/>
      <c r="C64" s="855">
        <f t="shared" si="3"/>
        <v>0</v>
      </c>
      <c r="D64" s="871">
        <f t="shared" si="4"/>
        <v>0</v>
      </c>
      <c r="E64" s="1727">
        <f t="shared" si="4"/>
        <v>0</v>
      </c>
      <c r="F64" s="633"/>
      <c r="G64" s="634"/>
      <c r="H64" s="633"/>
      <c r="I64" s="634"/>
      <c r="J64" s="633"/>
      <c r="K64" s="634"/>
      <c r="L64" s="633"/>
      <c r="M64" s="634"/>
      <c r="N64" s="633"/>
      <c r="O64" s="634"/>
      <c r="P64" s="633"/>
      <c r="Q64" s="634"/>
      <c r="R64" s="633"/>
      <c r="S64" s="634"/>
      <c r="T64" s="633"/>
      <c r="U64" s="634"/>
      <c r="V64" s="633"/>
      <c r="W64" s="634"/>
      <c r="X64" s="633"/>
      <c r="Y64" s="634"/>
      <c r="Z64" s="633"/>
      <c r="AA64" s="634"/>
      <c r="AB64" s="633"/>
      <c r="AC64" s="634"/>
      <c r="AD64" s="633"/>
      <c r="AE64" s="634"/>
      <c r="AF64" s="1725"/>
      <c r="AG64" s="635"/>
      <c r="AH64" s="1725"/>
      <c r="AI64" s="634"/>
      <c r="AJ64" s="1725"/>
      <c r="AK64" s="634"/>
    </row>
    <row r="65" spans="1:37">
      <c r="A65" s="858" t="s">
        <v>417</v>
      </c>
      <c r="B65" s="859"/>
      <c r="C65" s="855">
        <f t="shared" si="3"/>
        <v>0</v>
      </c>
      <c r="D65" s="874">
        <f t="shared" si="4"/>
        <v>0</v>
      </c>
      <c r="E65" s="875">
        <f t="shared" si="4"/>
        <v>0</v>
      </c>
      <c r="F65" s="598"/>
      <c r="G65" s="599"/>
      <c r="H65" s="598"/>
      <c r="I65" s="599"/>
      <c r="J65" s="598"/>
      <c r="K65" s="599"/>
      <c r="L65" s="598"/>
      <c r="M65" s="599"/>
      <c r="N65" s="598"/>
      <c r="O65" s="599"/>
      <c r="P65" s="598"/>
      <c r="Q65" s="599"/>
      <c r="R65" s="598"/>
      <c r="S65" s="599"/>
      <c r="T65" s="598"/>
      <c r="U65" s="599"/>
      <c r="V65" s="598"/>
      <c r="W65" s="599"/>
      <c r="X65" s="598"/>
      <c r="Y65" s="599"/>
      <c r="Z65" s="598"/>
      <c r="AA65" s="599"/>
      <c r="AB65" s="598"/>
      <c r="AC65" s="599"/>
      <c r="AD65" s="598"/>
      <c r="AE65" s="599"/>
      <c r="AF65" s="1729"/>
      <c r="AG65" s="1093"/>
      <c r="AH65" s="1731"/>
      <c r="AI65" s="1038"/>
      <c r="AJ65" s="1731"/>
      <c r="AK65" s="1038"/>
    </row>
    <row r="66" spans="1:37">
      <c r="A66" s="860" t="s">
        <v>418</v>
      </c>
      <c r="B66" s="861"/>
      <c r="C66" s="862"/>
      <c r="D66" s="1732"/>
      <c r="E66" s="1732"/>
      <c r="F66" s="1732"/>
      <c r="G66" s="1733"/>
      <c r="H66" s="1734"/>
      <c r="I66" s="1735"/>
      <c r="J66" s="1735"/>
      <c r="K66" s="1735"/>
      <c r="L66" s="1735"/>
      <c r="M66" s="1735"/>
      <c r="N66" s="1735"/>
      <c r="O66" s="1735"/>
      <c r="P66" s="1735"/>
      <c r="Q66" s="1735"/>
      <c r="R66" s="1736"/>
      <c r="S66" s="1736"/>
      <c r="T66" s="1736"/>
      <c r="U66" s="1736"/>
      <c r="V66" s="1736"/>
      <c r="W66" s="1736"/>
      <c r="X66" s="1736"/>
      <c r="Y66" s="1736"/>
      <c r="Z66" s="1736"/>
      <c r="AA66" s="1736"/>
      <c r="AB66" s="1736"/>
      <c r="AC66" s="1736"/>
      <c r="AD66" s="1736"/>
      <c r="AE66" s="1736"/>
      <c r="AF66" s="1736"/>
      <c r="AG66" s="1737"/>
      <c r="AH66" s="1738"/>
      <c r="AI66" s="1738"/>
      <c r="AJ66" s="1738"/>
      <c r="AK66" s="1738"/>
    </row>
    <row r="67" spans="1:37">
      <c r="A67" s="2090" t="s">
        <v>396</v>
      </c>
      <c r="B67" s="2091"/>
      <c r="C67" s="846">
        <f>SUM(D67:E67)</f>
        <v>0</v>
      </c>
      <c r="D67" s="871">
        <f t="shared" ref="D67:E69" si="5">+F67+H67+J67+L67+N67+P67+R67+T67+V67+X67+Z67+AB67+AD67+AF67</f>
        <v>0</v>
      </c>
      <c r="E67" s="1727">
        <f t="shared" si="5"/>
        <v>0</v>
      </c>
      <c r="F67" s="633"/>
      <c r="G67" s="634"/>
      <c r="H67" s="633"/>
      <c r="I67" s="634"/>
      <c r="J67" s="633"/>
      <c r="K67" s="634"/>
      <c r="L67" s="633"/>
      <c r="M67" s="634"/>
      <c r="N67" s="633"/>
      <c r="O67" s="634"/>
      <c r="P67" s="633"/>
      <c r="Q67" s="634"/>
      <c r="R67" s="633"/>
      <c r="S67" s="634"/>
      <c r="T67" s="633"/>
      <c r="U67" s="634"/>
      <c r="V67" s="633"/>
      <c r="W67" s="634"/>
      <c r="X67" s="633"/>
      <c r="Y67" s="634"/>
      <c r="Z67" s="633"/>
      <c r="AA67" s="634"/>
      <c r="AB67" s="633"/>
      <c r="AC67" s="634"/>
      <c r="AD67" s="633"/>
      <c r="AE67" s="634"/>
      <c r="AF67" s="1725"/>
      <c r="AG67" s="635"/>
      <c r="AH67" s="1725"/>
      <c r="AI67" s="634"/>
      <c r="AJ67" s="1725"/>
      <c r="AK67" s="634"/>
    </row>
    <row r="68" spans="1:37">
      <c r="A68" s="2148" t="s">
        <v>419</v>
      </c>
      <c r="B68" s="2149"/>
      <c r="C68" s="655">
        <f t="shared" ref="C68:C74" si="6">SUM(D68:E68)</f>
        <v>0</v>
      </c>
      <c r="D68" s="878">
        <f t="shared" si="5"/>
        <v>0</v>
      </c>
      <c r="E68" s="879">
        <f t="shared" si="5"/>
        <v>0</v>
      </c>
      <c r="F68" s="584"/>
      <c r="G68" s="585"/>
      <c r="H68" s="584"/>
      <c r="I68" s="585"/>
      <c r="J68" s="584"/>
      <c r="K68" s="585"/>
      <c r="L68" s="584"/>
      <c r="M68" s="585"/>
      <c r="N68" s="584"/>
      <c r="O68" s="585"/>
      <c r="P68" s="584"/>
      <c r="Q68" s="585"/>
      <c r="R68" s="584"/>
      <c r="S68" s="585"/>
      <c r="T68" s="584"/>
      <c r="U68" s="585"/>
      <c r="V68" s="584"/>
      <c r="W68" s="585"/>
      <c r="X68" s="584"/>
      <c r="Y68" s="585"/>
      <c r="Z68" s="584"/>
      <c r="AA68" s="585"/>
      <c r="AB68" s="584"/>
      <c r="AC68" s="585"/>
      <c r="AD68" s="584"/>
      <c r="AE68" s="585"/>
      <c r="AF68" s="865"/>
      <c r="AG68" s="607"/>
      <c r="AH68" s="1725"/>
      <c r="AI68" s="634"/>
      <c r="AJ68" s="1725"/>
      <c r="AK68" s="634"/>
    </row>
    <row r="69" spans="1:37">
      <c r="A69" s="2163" t="s">
        <v>397</v>
      </c>
      <c r="B69" s="2164"/>
      <c r="C69" s="655"/>
      <c r="D69" s="880">
        <f t="shared" si="5"/>
        <v>0</v>
      </c>
      <c r="E69" s="881">
        <f t="shared" si="5"/>
        <v>0</v>
      </c>
      <c r="F69" s="628"/>
      <c r="G69" s="629"/>
      <c r="H69" s="628"/>
      <c r="I69" s="629"/>
      <c r="J69" s="628"/>
      <c r="K69" s="629"/>
      <c r="L69" s="628"/>
      <c r="M69" s="629"/>
      <c r="N69" s="628"/>
      <c r="O69" s="629"/>
      <c r="P69" s="628"/>
      <c r="Q69" s="629"/>
      <c r="R69" s="628"/>
      <c r="S69" s="629"/>
      <c r="T69" s="628"/>
      <c r="U69" s="629"/>
      <c r="V69" s="628"/>
      <c r="W69" s="629"/>
      <c r="X69" s="628"/>
      <c r="Y69" s="629"/>
      <c r="Z69" s="628"/>
      <c r="AA69" s="629"/>
      <c r="AB69" s="628"/>
      <c r="AC69" s="629"/>
      <c r="AD69" s="628"/>
      <c r="AE69" s="629"/>
      <c r="AF69" s="1739"/>
      <c r="AG69" s="630"/>
      <c r="AH69" s="1729"/>
      <c r="AI69" s="599"/>
      <c r="AJ69" s="1729"/>
      <c r="AK69" s="599"/>
    </row>
    <row r="70" spans="1:37">
      <c r="A70" s="2165" t="s">
        <v>420</v>
      </c>
      <c r="B70" s="2166"/>
      <c r="C70" s="862"/>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1736"/>
      <c r="AH70" s="1736"/>
      <c r="AI70" s="1736"/>
      <c r="AJ70" s="1736"/>
      <c r="AK70" s="1740"/>
    </row>
    <row r="71" spans="1:37" ht="14.45" customHeight="1">
      <c r="A71" s="2090" t="s">
        <v>421</v>
      </c>
      <c r="B71" s="2091"/>
      <c r="C71" s="655">
        <f t="shared" si="6"/>
        <v>0</v>
      </c>
      <c r="D71" s="1041">
        <f>+F71+H71+J71+L71+N71+P71+R71+T71+V71+X71</f>
        <v>0</v>
      </c>
      <c r="E71" s="1741">
        <f>+G71+I71+K71+M71+O71+Q71+S71+U71+W71+Y71</f>
        <v>0</v>
      </c>
      <c r="F71" s="571"/>
      <c r="G71" s="572"/>
      <c r="H71" s="571"/>
      <c r="I71" s="572"/>
      <c r="J71" s="571"/>
      <c r="K71" s="572"/>
      <c r="L71" s="571"/>
      <c r="M71" s="572"/>
      <c r="N71" s="571"/>
      <c r="O71" s="572"/>
      <c r="P71" s="571"/>
      <c r="Q71" s="572"/>
      <c r="R71" s="571"/>
      <c r="S71" s="572"/>
      <c r="T71" s="571"/>
      <c r="U71" s="572"/>
      <c r="V71" s="571"/>
      <c r="W71" s="572"/>
      <c r="X71" s="571"/>
      <c r="Y71" s="572"/>
      <c r="Z71" s="1042"/>
      <c r="AA71" s="1043"/>
      <c r="AB71" s="1042"/>
      <c r="AC71" s="1043"/>
      <c r="AD71" s="1042"/>
      <c r="AE71" s="1043"/>
      <c r="AF71" s="1742"/>
      <c r="AG71" s="1743"/>
      <c r="AH71" s="1725"/>
      <c r="AI71" s="634"/>
      <c r="AJ71" s="1725"/>
      <c r="AK71" s="634"/>
    </row>
    <row r="72" spans="1:37" ht="15" customHeight="1">
      <c r="A72" s="2090" t="s">
        <v>422</v>
      </c>
      <c r="B72" s="2091"/>
      <c r="C72" s="655">
        <f t="shared" si="6"/>
        <v>0</v>
      </c>
      <c r="D72" s="871">
        <f>+Z72+AB72+AD72+AF72</f>
        <v>0</v>
      </c>
      <c r="E72" s="1727">
        <f>+AA72+AC72+AE72+AG72</f>
        <v>0</v>
      </c>
      <c r="F72" s="1744"/>
      <c r="G72" s="1745"/>
      <c r="H72" s="1744"/>
      <c r="I72" s="1745"/>
      <c r="J72" s="1744"/>
      <c r="K72" s="1745"/>
      <c r="L72" s="1744"/>
      <c r="M72" s="1745"/>
      <c r="N72" s="1744"/>
      <c r="O72" s="1745"/>
      <c r="P72" s="1744"/>
      <c r="Q72" s="1745"/>
      <c r="R72" s="1744"/>
      <c r="S72" s="1745"/>
      <c r="T72" s="1744"/>
      <c r="U72" s="1745"/>
      <c r="V72" s="1744"/>
      <c r="W72" s="1745"/>
      <c r="X72" s="1744"/>
      <c r="Y72" s="1745"/>
      <c r="Z72" s="633"/>
      <c r="AA72" s="634"/>
      <c r="AB72" s="633"/>
      <c r="AC72" s="634"/>
      <c r="AD72" s="633"/>
      <c r="AE72" s="634"/>
      <c r="AF72" s="1725"/>
      <c r="AG72" s="635"/>
      <c r="AH72" s="1725"/>
      <c r="AI72" s="634"/>
      <c r="AJ72" s="1725"/>
      <c r="AK72" s="634"/>
    </row>
    <row r="73" spans="1:37" ht="15" customHeight="1">
      <c r="A73" s="2090" t="s">
        <v>423</v>
      </c>
      <c r="B73" s="2091"/>
      <c r="C73" s="655">
        <f t="shared" si="6"/>
        <v>0</v>
      </c>
      <c r="D73" s="878">
        <f>+F73+H73+J73+L73+N73+P73+R73+T73+V73+X73</f>
        <v>0</v>
      </c>
      <c r="E73" s="879">
        <f>+G73+I73+K73+M73+O73+Q73+S73+U73+W73+Y73</f>
        <v>0</v>
      </c>
      <c r="F73" s="584"/>
      <c r="G73" s="585"/>
      <c r="H73" s="584"/>
      <c r="I73" s="585"/>
      <c r="J73" s="584"/>
      <c r="K73" s="585"/>
      <c r="L73" s="584"/>
      <c r="M73" s="585"/>
      <c r="N73" s="584"/>
      <c r="O73" s="585"/>
      <c r="P73" s="584"/>
      <c r="Q73" s="585"/>
      <c r="R73" s="584"/>
      <c r="S73" s="585"/>
      <c r="T73" s="584"/>
      <c r="U73" s="585"/>
      <c r="V73" s="584"/>
      <c r="W73" s="585"/>
      <c r="X73" s="584"/>
      <c r="Y73" s="585"/>
      <c r="Z73" s="1746"/>
      <c r="AA73" s="1747"/>
      <c r="AB73" s="1746"/>
      <c r="AC73" s="1747"/>
      <c r="AD73" s="1746"/>
      <c r="AE73" s="1747"/>
      <c r="AF73" s="1748"/>
      <c r="AG73" s="1749"/>
      <c r="AH73" s="1725"/>
      <c r="AI73" s="634"/>
      <c r="AJ73" s="1725"/>
      <c r="AK73" s="634"/>
    </row>
    <row r="74" spans="1:37" ht="15" customHeight="1">
      <c r="A74" s="2092" t="s">
        <v>424</v>
      </c>
      <c r="B74" s="2092"/>
      <c r="C74" s="655">
        <f t="shared" si="6"/>
        <v>0</v>
      </c>
      <c r="D74" s="880">
        <f>+Z74+AB74+AD74+AF74</f>
        <v>0</v>
      </c>
      <c r="E74" s="881">
        <f>+AA74+AC74+AE74+AG74</f>
        <v>0</v>
      </c>
      <c r="F74" s="1048"/>
      <c r="G74" s="1049"/>
      <c r="H74" s="1048"/>
      <c r="I74" s="1049"/>
      <c r="J74" s="1048"/>
      <c r="K74" s="1049"/>
      <c r="L74" s="1048"/>
      <c r="M74" s="1049"/>
      <c r="N74" s="1048"/>
      <c r="O74" s="1049"/>
      <c r="P74" s="1048"/>
      <c r="Q74" s="1049"/>
      <c r="R74" s="1048"/>
      <c r="S74" s="1049"/>
      <c r="T74" s="1048"/>
      <c r="U74" s="1049"/>
      <c r="V74" s="1048"/>
      <c r="W74" s="1049"/>
      <c r="X74" s="1048"/>
      <c r="Y74" s="1049"/>
      <c r="Z74" s="628"/>
      <c r="AA74" s="629"/>
      <c r="AB74" s="628"/>
      <c r="AC74" s="629"/>
      <c r="AD74" s="628"/>
      <c r="AE74" s="629"/>
      <c r="AF74" s="1739"/>
      <c r="AG74" s="630"/>
      <c r="AH74" s="1729"/>
      <c r="AI74" s="599"/>
      <c r="AJ74" s="1729"/>
      <c r="AK74" s="599"/>
    </row>
    <row r="75" spans="1:37">
      <c r="A75" s="7" t="s">
        <v>425</v>
      </c>
      <c r="B75" s="867"/>
      <c r="L75" s="731"/>
      <c r="M75" s="731"/>
      <c r="N75" s="731"/>
      <c r="O75" s="731"/>
    </row>
    <row r="76" spans="1:37">
      <c r="A76" s="547"/>
      <c r="B76" s="547"/>
      <c r="C76" s="7"/>
    </row>
    <row r="126" spans="1:2">
      <c r="A126" s="7"/>
      <c r="B126" s="7"/>
    </row>
    <row r="127" spans="1:2">
      <c r="A127" s="7"/>
      <c r="B127" s="7"/>
    </row>
    <row r="200" spans="1:2">
      <c r="A200" s="1242">
        <v>0</v>
      </c>
      <c r="B200" s="7" t="s">
        <v>426</v>
      </c>
    </row>
    <row r="201" spans="1:2">
      <c r="A201" s="1242">
        <v>0</v>
      </c>
      <c r="B201" s="7" t="s">
        <v>427</v>
      </c>
    </row>
    <row r="205" spans="1:2">
      <c r="A205" s="7"/>
    </row>
    <row r="206" spans="1:2">
      <c r="A206" s="7"/>
    </row>
    <row r="207" spans="1:2">
      <c r="A207" s="7"/>
    </row>
  </sheetData>
  <mergeCells count="89">
    <mergeCell ref="A72:B72"/>
    <mergeCell ref="A67:B67"/>
    <mergeCell ref="A68:B68"/>
    <mergeCell ref="A69:B69"/>
    <mergeCell ref="A70:B70"/>
    <mergeCell ref="A71:B71"/>
    <mergeCell ref="A62:B62"/>
    <mergeCell ref="A47:B47"/>
    <mergeCell ref="A48:B48"/>
    <mergeCell ref="A49:B49"/>
    <mergeCell ref="A50:B50"/>
    <mergeCell ref="A51:B51"/>
    <mergeCell ref="A52:B52"/>
    <mergeCell ref="A53:B53"/>
    <mergeCell ref="A54:B54"/>
    <mergeCell ref="A55:B55"/>
    <mergeCell ref="A56:A59"/>
    <mergeCell ref="A60:A61"/>
    <mergeCell ref="A46:B46"/>
    <mergeCell ref="AB31:AC31"/>
    <mergeCell ref="AD31:AE31"/>
    <mergeCell ref="AF31:AG31"/>
    <mergeCell ref="A33:A34"/>
    <mergeCell ref="A35:A38"/>
    <mergeCell ref="A39:A40"/>
    <mergeCell ref="P31:Q31"/>
    <mergeCell ref="R31:S31"/>
    <mergeCell ref="T31:U31"/>
    <mergeCell ref="V31:W31"/>
    <mergeCell ref="X31:Y31"/>
    <mergeCell ref="Z31:AA31"/>
    <mergeCell ref="A30:B32"/>
    <mergeCell ref="C30:E31"/>
    <mergeCell ref="F30:AG30"/>
    <mergeCell ref="AH30:AI31"/>
    <mergeCell ref="AJ30:AK31"/>
    <mergeCell ref="F31:G31"/>
    <mergeCell ref="H31:I31"/>
    <mergeCell ref="J31:K31"/>
    <mergeCell ref="L31:M31"/>
    <mergeCell ref="N31:O31"/>
    <mergeCell ref="AL9:AL11"/>
    <mergeCell ref="F10:G10"/>
    <mergeCell ref="H10:I10"/>
    <mergeCell ref="J10:K10"/>
    <mergeCell ref="L10:M10"/>
    <mergeCell ref="N10:O10"/>
    <mergeCell ref="P10:Q10"/>
    <mergeCell ref="R10:S10"/>
    <mergeCell ref="T10:U10"/>
    <mergeCell ref="V10:W10"/>
    <mergeCell ref="AJ9:AK10"/>
    <mergeCell ref="AF10:AG10"/>
    <mergeCell ref="AH9:AI10"/>
    <mergeCell ref="A7:U7"/>
    <mergeCell ref="A9:B11"/>
    <mergeCell ref="C9:E10"/>
    <mergeCell ref="F9:AG9"/>
    <mergeCell ref="X10:Y10"/>
    <mergeCell ref="Z10:AA10"/>
    <mergeCell ref="AB10:AC10"/>
    <mergeCell ref="AD10:AE10"/>
    <mergeCell ref="AB43:AC43"/>
    <mergeCell ref="AD43:AE43"/>
    <mergeCell ref="AF43:AG43"/>
    <mergeCell ref="A12:B12"/>
    <mergeCell ref="A13:A15"/>
    <mergeCell ref="A16:A21"/>
    <mergeCell ref="A22:A28"/>
    <mergeCell ref="A29:B29"/>
    <mergeCell ref="A42:B44"/>
    <mergeCell ref="C42:E43"/>
    <mergeCell ref="F42:AG42"/>
    <mergeCell ref="A63:B63"/>
    <mergeCell ref="A73:B73"/>
    <mergeCell ref="A74:B74"/>
    <mergeCell ref="AH42:AI43"/>
    <mergeCell ref="AJ42:AK43"/>
    <mergeCell ref="F43:G43"/>
    <mergeCell ref="H43:I43"/>
    <mergeCell ref="J43:K43"/>
    <mergeCell ref="L43:M43"/>
    <mergeCell ref="N43:O43"/>
    <mergeCell ref="P43:Q43"/>
    <mergeCell ref="R43:S43"/>
    <mergeCell ref="T43:U43"/>
    <mergeCell ref="V43:W43"/>
    <mergeCell ref="X43:Y43"/>
    <mergeCell ref="Z43:AA43"/>
  </mergeCells>
  <dataValidations count="3">
    <dataValidation allowBlank="1" showInputMessage="1" showErrorMessage="1" errorTitle=" Error de ingreso" error="Debe ingresar sólo números enteros positivos." sqref="A72:B74 D71:AG74 AH42:AK74 D42:AG69 C42:C44 A75" xr:uid="{5CB68DD8-1AA5-4697-92F3-919DB747FAD0}"/>
    <dataValidation type="whole" allowBlank="1" showInputMessage="1" showErrorMessage="1" errorTitle=" Error de ingreso" error="Debe ingresar sólo números enteros positivos." sqref="A52:B52" xr:uid="{B3F42104-F9C2-4F6C-A89E-F79BC83B0E6C}">
      <formula1>0</formula1>
      <formula2>1000000000000000</formula2>
    </dataValidation>
    <dataValidation type="whole" allowBlank="1" showInputMessage="1" showErrorMessage="1" errorTitle="Error" error="Por favor ingrese números enteros" sqref="AH9:AI11 AL9:AL11 AJ11:AK11 C35:C36 C37:D37 C38:C40 C12:C27 C67:C69 C45:C65 C71:C74" xr:uid="{E46E56D5-D53B-4475-96A4-BCDABF2231AD}">
      <formula1>0</formula1>
      <formula2>10000000000</formula2>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EU57"/>
  <sheetViews>
    <sheetView workbookViewId="0">
      <selection activeCell="H26" sqref="H26"/>
    </sheetView>
  </sheetViews>
  <sheetFormatPr defaultColWidth="11.42578125" defaultRowHeight="15"/>
  <cols>
    <col min="1" max="1" width="18.42578125" customWidth="1"/>
  </cols>
  <sheetData>
    <row r="1" spans="1:151">
      <c r="A1" s="541" t="s">
        <v>14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row>
    <row r="2" spans="1:151">
      <c r="A2" s="541" t="s">
        <v>15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row>
    <row r="3" spans="1:151">
      <c r="A3" s="541" t="s">
        <v>16</v>
      </c>
      <c r="B3" s="2"/>
      <c r="C3" s="2"/>
      <c r="D3" s="544"/>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row>
    <row r="4" spans="1:151">
      <c r="A4" s="541" t="s">
        <v>17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row>
    <row r="5" spans="1:151">
      <c r="A5" s="541" t="s">
        <v>428</v>
      </c>
      <c r="B5" s="2"/>
      <c r="C5" s="2"/>
      <c r="D5" s="2"/>
      <c r="E5" s="2"/>
      <c r="F5" s="2"/>
      <c r="G5" s="2"/>
      <c r="H5" s="2"/>
      <c r="I5" s="2"/>
      <c r="J5" s="2"/>
      <c r="K5" s="2"/>
      <c r="L5" s="2"/>
      <c r="M5" s="3"/>
      <c r="N5" s="3"/>
      <c r="O5" s="3"/>
      <c r="P5" s="3"/>
      <c r="Q5" s="3"/>
      <c r="R5" s="3"/>
      <c r="S5" s="3"/>
      <c r="T5" s="3"/>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row>
    <row r="6" spans="1:151">
      <c r="A6" s="541"/>
      <c r="B6" s="2"/>
      <c r="C6" s="2"/>
      <c r="D6" s="2"/>
      <c r="E6" s="2"/>
      <c r="F6" s="2"/>
      <c r="G6" s="2"/>
      <c r="H6" s="2"/>
      <c r="I6" s="2"/>
      <c r="J6" s="2"/>
      <c r="K6" s="2"/>
      <c r="L6" s="2"/>
      <c r="M6" s="3"/>
      <c r="N6" s="3"/>
      <c r="O6" s="3"/>
      <c r="P6" s="3"/>
      <c r="Q6" s="3"/>
      <c r="R6" s="3"/>
      <c r="S6" s="3"/>
      <c r="T6" s="3"/>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row>
    <row r="7" spans="1:151" s="883" customFormat="1" ht="36" customHeight="1">
      <c r="A7" s="2172" t="s">
        <v>429</v>
      </c>
      <c r="B7" s="2172"/>
      <c r="C7" s="2172"/>
      <c r="D7" s="2172"/>
      <c r="E7" s="2172"/>
      <c r="F7" s="2172"/>
      <c r="G7" s="2172"/>
      <c r="H7" s="2172"/>
      <c r="I7" s="2172"/>
      <c r="J7" s="2172"/>
      <c r="K7" s="2172"/>
      <c r="L7" s="2172"/>
      <c r="M7" s="2172"/>
      <c r="N7" s="2172"/>
      <c r="O7" s="2172"/>
      <c r="P7" s="2172"/>
      <c r="AK7" s="884"/>
    </row>
    <row r="8" spans="1:151">
      <c r="A8" s="885" t="s">
        <v>430</v>
      </c>
      <c r="B8" s="885"/>
      <c r="C8" s="885"/>
      <c r="D8" s="885"/>
      <c r="E8" s="886"/>
      <c r="F8" s="886"/>
      <c r="G8" s="886"/>
      <c r="H8" s="887"/>
      <c r="M8" s="554"/>
      <c r="AK8" s="7"/>
    </row>
    <row r="9" spans="1:151" ht="15" customHeight="1">
      <c r="A9" s="2173" t="s">
        <v>431</v>
      </c>
      <c r="B9" s="2173"/>
      <c r="C9" s="2173"/>
      <c r="D9" s="2174" t="s">
        <v>23</v>
      </c>
      <c r="E9" s="2174"/>
      <c r="F9" s="2174"/>
      <c r="G9" s="2175" t="s">
        <v>432</v>
      </c>
      <c r="H9" s="2175"/>
      <c r="I9" s="2175"/>
      <c r="J9" s="2175"/>
      <c r="K9" s="2175"/>
      <c r="L9" s="2175"/>
      <c r="M9" s="2175"/>
      <c r="N9" s="2176"/>
      <c r="O9" s="2177" t="s">
        <v>25</v>
      </c>
      <c r="P9" s="2178"/>
      <c r="Q9" s="2167" t="s">
        <v>26</v>
      </c>
      <c r="R9" s="2168"/>
      <c r="S9" s="7"/>
      <c r="AK9" s="7"/>
      <c r="AM9" s="7"/>
      <c r="BE9" s="7"/>
      <c r="BF9" s="7"/>
    </row>
    <row r="10" spans="1:151">
      <c r="A10" s="2173"/>
      <c r="B10" s="2173"/>
      <c r="C10" s="2173"/>
      <c r="D10" s="2174"/>
      <c r="E10" s="2174"/>
      <c r="F10" s="2174"/>
      <c r="G10" s="2037" t="s">
        <v>39</v>
      </c>
      <c r="H10" s="2035"/>
      <c r="I10" s="2034" t="s">
        <v>282</v>
      </c>
      <c r="J10" s="2035"/>
      <c r="K10" s="2034" t="s">
        <v>283</v>
      </c>
      <c r="L10" s="2035"/>
      <c r="M10" s="2034" t="s">
        <v>433</v>
      </c>
      <c r="N10" s="2037"/>
      <c r="O10" s="2177"/>
      <c r="P10" s="2178"/>
      <c r="Q10" s="2169"/>
      <c r="R10" s="2170"/>
      <c r="S10" s="7"/>
      <c r="AK10" s="7"/>
      <c r="AM10" s="7"/>
      <c r="BE10" s="7"/>
      <c r="BF10" s="7"/>
    </row>
    <row r="11" spans="1:151" ht="21">
      <c r="A11" s="2173"/>
      <c r="B11" s="2173"/>
      <c r="C11" s="2173"/>
      <c r="D11" s="555" t="s">
        <v>173</v>
      </c>
      <c r="E11" s="888" t="s">
        <v>174</v>
      </c>
      <c r="F11" s="889" t="s">
        <v>175</v>
      </c>
      <c r="G11" s="562" t="s">
        <v>285</v>
      </c>
      <c r="H11" s="563" t="s">
        <v>175</v>
      </c>
      <c r="I11" s="562" t="s">
        <v>285</v>
      </c>
      <c r="J11" s="563" t="s">
        <v>175</v>
      </c>
      <c r="K11" s="562" t="s">
        <v>285</v>
      </c>
      <c r="L11" s="563" t="s">
        <v>175</v>
      </c>
      <c r="M11" s="562" t="s">
        <v>285</v>
      </c>
      <c r="N11" s="564" t="s">
        <v>175</v>
      </c>
      <c r="O11" s="275" t="s">
        <v>174</v>
      </c>
      <c r="P11" s="276" t="s">
        <v>175</v>
      </c>
      <c r="Q11" s="890" t="s">
        <v>174</v>
      </c>
      <c r="R11" s="277" t="s">
        <v>175</v>
      </c>
      <c r="S11" s="7"/>
      <c r="AC11" s="227"/>
      <c r="AD11" s="227"/>
      <c r="AE11" s="227"/>
      <c r="AF11" s="227"/>
      <c r="AG11" s="227"/>
      <c r="AH11" s="227"/>
      <c r="AI11" s="227"/>
      <c r="AJ11" s="227"/>
      <c r="AK11" s="81"/>
      <c r="AL11" s="227"/>
      <c r="AM11" s="81"/>
      <c r="AN11" s="81"/>
      <c r="AO11" s="81"/>
      <c r="AP11" s="81"/>
      <c r="AQ11" s="81"/>
      <c r="AR11" s="227"/>
      <c r="AS11" s="227"/>
      <c r="AT11" s="227"/>
      <c r="AU11" s="227"/>
      <c r="BE11" s="7"/>
      <c r="BF11" s="7"/>
    </row>
    <row r="12" spans="1:151" ht="15" customHeight="1">
      <c r="A12" s="2179" t="s">
        <v>434</v>
      </c>
      <c r="B12" s="2179"/>
      <c r="C12" s="2179"/>
      <c r="D12" s="891">
        <v>0</v>
      </c>
      <c r="E12" s="892">
        <v>0</v>
      </c>
      <c r="F12" s="893">
        <v>0</v>
      </c>
      <c r="G12" s="894"/>
      <c r="H12" s="895"/>
      <c r="I12" s="894"/>
      <c r="J12" s="895"/>
      <c r="K12" s="894"/>
      <c r="L12" s="895"/>
      <c r="M12" s="894"/>
      <c r="N12" s="896"/>
      <c r="O12" s="897"/>
      <c r="P12" s="898"/>
      <c r="Q12" s="899"/>
      <c r="R12" s="895"/>
      <c r="S12" s="92" t="s">
        <v>71</v>
      </c>
      <c r="AC12" s="227"/>
      <c r="AD12" s="81"/>
      <c r="AE12" s="81"/>
      <c r="AF12" s="81"/>
      <c r="AG12" s="81"/>
      <c r="AH12" s="81"/>
      <c r="AI12" s="81"/>
      <c r="AJ12" s="227"/>
      <c r="AK12" s="243"/>
      <c r="AL12" s="243"/>
      <c r="AM12" s="243"/>
      <c r="AN12" s="243"/>
      <c r="AO12" s="227"/>
      <c r="AP12" s="227"/>
      <c r="AQ12" s="227"/>
      <c r="AR12" s="227"/>
      <c r="AS12" s="227"/>
      <c r="AT12" s="227"/>
      <c r="AU12" s="227"/>
      <c r="BE12" s="7"/>
      <c r="BF12" s="7"/>
    </row>
    <row r="13" spans="1:151" ht="15" customHeight="1">
      <c r="A13" s="2180" t="s">
        <v>435</v>
      </c>
      <c r="B13" s="2181"/>
      <c r="C13" s="2182"/>
      <c r="D13" s="900">
        <v>0</v>
      </c>
      <c r="E13" s="901">
        <v>0</v>
      </c>
      <c r="F13" s="902">
        <v>0</v>
      </c>
      <c r="G13" s="903"/>
      <c r="H13" s="904"/>
      <c r="I13" s="903"/>
      <c r="J13" s="904"/>
      <c r="K13" s="903"/>
      <c r="L13" s="904"/>
      <c r="M13" s="903"/>
      <c r="N13" s="905"/>
      <c r="O13" s="906"/>
      <c r="P13" s="907"/>
      <c r="Q13" s="908"/>
      <c r="R13" s="904"/>
      <c r="S13" s="92" t="s">
        <v>71</v>
      </c>
      <c r="AC13" s="227"/>
      <c r="AD13" s="81"/>
      <c r="AE13" s="81"/>
      <c r="AF13" s="81"/>
      <c r="AG13" s="81"/>
      <c r="AH13" s="81"/>
      <c r="AI13" s="81"/>
      <c r="AJ13" s="227"/>
      <c r="AK13" s="243"/>
      <c r="AL13" s="243"/>
      <c r="AM13" s="243"/>
      <c r="AN13" s="243"/>
      <c r="AO13" s="227"/>
      <c r="AP13" s="227"/>
      <c r="AQ13" s="227"/>
      <c r="AR13" s="227"/>
      <c r="AS13" s="227"/>
      <c r="AT13" s="227"/>
      <c r="AU13" s="227"/>
      <c r="BE13" s="7"/>
      <c r="BF13" s="7"/>
    </row>
    <row r="14" spans="1:151" ht="15" customHeight="1">
      <c r="A14" s="2183" t="s">
        <v>436</v>
      </c>
      <c r="B14" s="2183"/>
      <c r="C14" s="2183"/>
      <c r="D14" s="900">
        <v>0</v>
      </c>
      <c r="E14" s="901">
        <v>0</v>
      </c>
      <c r="F14" s="902">
        <v>0</v>
      </c>
      <c r="G14" s="909"/>
      <c r="H14" s="910"/>
      <c r="I14" s="909"/>
      <c r="J14" s="910"/>
      <c r="K14" s="909"/>
      <c r="L14" s="910"/>
      <c r="M14" s="909"/>
      <c r="N14" s="911"/>
      <c r="O14" s="912"/>
      <c r="P14" s="913"/>
      <c r="Q14" s="914"/>
      <c r="R14" s="910"/>
      <c r="S14" s="92" t="s">
        <v>71</v>
      </c>
      <c r="AC14" s="227"/>
      <c r="AD14" s="81"/>
      <c r="AE14" s="81"/>
      <c r="AF14" s="81"/>
      <c r="AG14" s="81"/>
      <c r="AH14" s="81"/>
      <c r="AI14" s="81"/>
      <c r="AJ14" s="227"/>
      <c r="AK14" s="243"/>
      <c r="AL14" s="243"/>
      <c r="AM14" s="243"/>
      <c r="AN14" s="243"/>
      <c r="AO14" s="227"/>
      <c r="AP14" s="227"/>
      <c r="AQ14" s="227"/>
      <c r="AR14" s="227"/>
      <c r="AS14" s="227"/>
      <c r="AT14" s="227"/>
      <c r="AU14" s="227"/>
      <c r="BE14" s="7"/>
      <c r="BF14" s="7"/>
    </row>
    <row r="15" spans="1:151">
      <c r="A15" s="2184" t="s">
        <v>437</v>
      </c>
      <c r="B15" s="2185"/>
      <c r="C15" s="2186"/>
      <c r="D15" s="915">
        <v>0</v>
      </c>
      <c r="E15" s="916">
        <v>0</v>
      </c>
      <c r="F15" s="917">
        <v>0</v>
      </c>
      <c r="G15" s="915">
        <v>0</v>
      </c>
      <c r="H15" s="917">
        <v>0</v>
      </c>
      <c r="I15" s="915">
        <v>0</v>
      </c>
      <c r="J15" s="917">
        <v>0</v>
      </c>
      <c r="K15" s="915">
        <v>0</v>
      </c>
      <c r="L15" s="917">
        <v>0</v>
      </c>
      <c r="M15" s="915">
        <v>0</v>
      </c>
      <c r="N15" s="918">
        <v>0</v>
      </c>
      <c r="O15" s="919">
        <v>0</v>
      </c>
      <c r="P15" s="920">
        <v>0</v>
      </c>
      <c r="Q15" s="916">
        <v>0</v>
      </c>
      <c r="R15" s="917">
        <v>0</v>
      </c>
      <c r="S15" s="92"/>
      <c r="AC15" s="227"/>
      <c r="AD15" s="81"/>
      <c r="AE15" s="227"/>
      <c r="AF15" s="227"/>
      <c r="AG15" s="227"/>
      <c r="AH15" s="227"/>
      <c r="AI15" s="227"/>
      <c r="AJ15" s="227"/>
      <c r="AK15" s="243"/>
      <c r="AL15" s="243"/>
      <c r="AM15" s="243"/>
      <c r="AN15" s="227"/>
      <c r="AO15" s="227"/>
      <c r="AP15" s="227"/>
      <c r="AQ15" s="227"/>
      <c r="AR15" s="227"/>
      <c r="AS15" s="227"/>
      <c r="AT15" s="227"/>
      <c r="AU15" s="227"/>
      <c r="BE15" s="7"/>
      <c r="BF15" s="7"/>
    </row>
    <row r="16" spans="1:151" ht="15" customHeight="1">
      <c r="A16" s="2179" t="s">
        <v>438</v>
      </c>
      <c r="B16" s="2179"/>
      <c r="C16" s="2179"/>
      <c r="D16" s="891">
        <v>0</v>
      </c>
      <c r="E16" s="892">
        <v>0</v>
      </c>
      <c r="F16" s="893">
        <v>0</v>
      </c>
      <c r="G16" s="894"/>
      <c r="H16" s="895"/>
      <c r="I16" s="894"/>
      <c r="J16" s="895"/>
      <c r="K16" s="894"/>
      <c r="L16" s="895"/>
      <c r="M16" s="894"/>
      <c r="N16" s="896"/>
      <c r="O16" s="897"/>
      <c r="P16" s="898"/>
      <c r="Q16" s="899"/>
      <c r="R16" s="895"/>
      <c r="S16" s="92" t="s">
        <v>71</v>
      </c>
      <c r="AC16" s="227"/>
      <c r="AD16" s="81"/>
      <c r="AE16" s="81"/>
      <c r="AF16" s="81"/>
      <c r="AG16" s="81"/>
      <c r="AH16" s="81"/>
      <c r="AI16" s="81"/>
      <c r="AJ16" s="227"/>
      <c r="AK16" s="243"/>
      <c r="AL16" s="243"/>
      <c r="AM16" s="243"/>
      <c r="AN16" s="243"/>
      <c r="AO16" s="227"/>
      <c r="AP16" s="227"/>
      <c r="AQ16" s="227"/>
      <c r="AR16" s="227"/>
      <c r="AS16" s="227"/>
      <c r="AT16" s="227"/>
      <c r="AU16" s="227"/>
      <c r="BE16" s="7"/>
      <c r="BF16" s="7"/>
    </row>
    <row r="17" spans="1:60">
      <c r="A17" s="2171" t="s">
        <v>439</v>
      </c>
      <c r="B17" s="2171"/>
      <c r="C17" s="2171"/>
      <c r="D17" s="900">
        <v>0</v>
      </c>
      <c r="E17" s="901">
        <v>0</v>
      </c>
      <c r="F17" s="921">
        <v>0</v>
      </c>
      <c r="G17" s="903"/>
      <c r="H17" s="904"/>
      <c r="I17" s="903"/>
      <c r="J17" s="904"/>
      <c r="K17" s="903"/>
      <c r="L17" s="904"/>
      <c r="M17" s="903"/>
      <c r="N17" s="905"/>
      <c r="O17" s="906"/>
      <c r="P17" s="907"/>
      <c r="Q17" s="908"/>
      <c r="R17" s="904"/>
      <c r="S17" s="92" t="s">
        <v>71</v>
      </c>
      <c r="AC17" s="227"/>
      <c r="AD17" s="81"/>
      <c r="AE17" s="81"/>
      <c r="AF17" s="81"/>
      <c r="AG17" s="81"/>
      <c r="AH17" s="81"/>
      <c r="AI17" s="81"/>
      <c r="AJ17" s="227"/>
      <c r="AK17" s="243"/>
      <c r="AL17" s="243"/>
      <c r="AM17" s="243"/>
      <c r="AN17" s="243"/>
      <c r="AO17" s="227"/>
      <c r="AP17" s="227"/>
      <c r="AQ17" s="227"/>
      <c r="AR17" s="227"/>
      <c r="AS17" s="227"/>
      <c r="AT17" s="227"/>
      <c r="AU17" s="227"/>
      <c r="BE17" s="7"/>
      <c r="BF17" s="7"/>
    </row>
    <row r="18" spans="1:60">
      <c r="A18" s="2171" t="s">
        <v>440</v>
      </c>
      <c r="B18" s="2171"/>
      <c r="C18" s="2171"/>
      <c r="D18" s="900">
        <v>0</v>
      </c>
      <c r="E18" s="901">
        <v>0</v>
      </c>
      <c r="F18" s="921">
        <v>0</v>
      </c>
      <c r="G18" s="903"/>
      <c r="H18" s="904"/>
      <c r="I18" s="903"/>
      <c r="J18" s="904"/>
      <c r="K18" s="903"/>
      <c r="L18" s="904"/>
      <c r="M18" s="903"/>
      <c r="N18" s="905"/>
      <c r="O18" s="906"/>
      <c r="P18" s="907"/>
      <c r="Q18" s="908"/>
      <c r="R18" s="904"/>
      <c r="S18" s="92" t="s">
        <v>71</v>
      </c>
      <c r="AC18" s="227"/>
      <c r="AD18" s="81"/>
      <c r="AE18" s="81"/>
      <c r="AF18" s="81"/>
      <c r="AG18" s="81"/>
      <c r="AH18" s="81"/>
      <c r="AI18" s="81"/>
      <c r="AJ18" s="81"/>
      <c r="AK18" s="243"/>
      <c r="AL18" s="243"/>
      <c r="AM18" s="243"/>
      <c r="AN18" s="243"/>
      <c r="AO18" s="227"/>
      <c r="AP18" s="227"/>
      <c r="AQ18" s="81"/>
      <c r="AR18" s="81"/>
      <c r="AS18" s="227"/>
      <c r="AT18" s="227"/>
      <c r="AU18" s="227"/>
      <c r="BE18" s="7"/>
      <c r="BF18" s="7"/>
    </row>
    <row r="19" spans="1:60">
      <c r="A19" s="922" t="s">
        <v>441</v>
      </c>
      <c r="B19" s="923"/>
      <c r="C19" s="924"/>
      <c r="D19" s="925">
        <v>0</v>
      </c>
      <c r="E19" s="926">
        <v>0</v>
      </c>
      <c r="F19" s="927">
        <v>0</v>
      </c>
      <c r="G19" s="928"/>
      <c r="H19" s="929"/>
      <c r="I19" s="928"/>
      <c r="J19" s="929"/>
      <c r="K19" s="928"/>
      <c r="L19" s="929"/>
      <c r="M19" s="928"/>
      <c r="N19" s="930"/>
      <c r="O19" s="931"/>
      <c r="P19" s="932"/>
      <c r="Q19" s="933"/>
      <c r="R19" s="929"/>
      <c r="S19" s="92" t="s">
        <v>71</v>
      </c>
      <c r="AC19" s="227"/>
      <c r="AD19" s="81"/>
      <c r="AE19" s="81"/>
      <c r="AF19" s="81"/>
      <c r="AG19" s="81"/>
      <c r="AH19" s="81"/>
      <c r="AI19" s="81"/>
      <c r="AJ19" s="81"/>
      <c r="AK19" s="243"/>
      <c r="AL19" s="243"/>
      <c r="AM19" s="243"/>
      <c r="AN19" s="243"/>
      <c r="AO19" s="227"/>
      <c r="AP19" s="227"/>
      <c r="AQ19" s="227"/>
      <c r="AR19" s="227"/>
      <c r="AS19" s="227"/>
      <c r="AT19" s="227"/>
      <c r="AU19" s="227"/>
      <c r="BE19" s="7"/>
      <c r="BF19" s="7"/>
    </row>
    <row r="20" spans="1:60">
      <c r="A20" s="2187" t="s">
        <v>442</v>
      </c>
      <c r="B20" s="2188"/>
      <c r="C20" s="2189"/>
      <c r="D20" s="915">
        <v>0</v>
      </c>
      <c r="E20" s="916">
        <v>0</v>
      </c>
      <c r="F20" s="934">
        <v>0</v>
      </c>
      <c r="G20" s="935">
        <v>0</v>
      </c>
      <c r="H20" s="936">
        <v>0</v>
      </c>
      <c r="I20" s="935">
        <v>0</v>
      </c>
      <c r="J20" s="936">
        <v>0</v>
      </c>
      <c r="K20" s="937">
        <v>0</v>
      </c>
      <c r="L20" s="936">
        <v>0</v>
      </c>
      <c r="M20" s="935">
        <v>0</v>
      </c>
      <c r="N20" s="938">
        <v>0</v>
      </c>
      <c r="O20" s="939">
        <v>0</v>
      </c>
      <c r="P20" s="940">
        <v>0</v>
      </c>
      <c r="Q20" s="941">
        <v>0</v>
      </c>
      <c r="R20" s="942">
        <v>0</v>
      </c>
      <c r="S20" s="92"/>
      <c r="AD20" s="7"/>
      <c r="AE20" s="7"/>
      <c r="AF20" s="7"/>
      <c r="AG20" s="7"/>
      <c r="AH20" s="7"/>
      <c r="AI20" s="7"/>
      <c r="AJ20" s="7"/>
      <c r="AK20" s="216"/>
      <c r="AL20" s="216"/>
      <c r="AM20" s="216"/>
      <c r="AN20" s="216"/>
      <c r="AQ20" s="7"/>
      <c r="AR20" s="7"/>
      <c r="AT20" s="7"/>
      <c r="BE20" s="7"/>
      <c r="BF20" s="7"/>
    </row>
    <row r="21" spans="1:60" ht="22.5" customHeight="1">
      <c r="A21" s="2190" t="s">
        <v>443</v>
      </c>
      <c r="B21" s="2190"/>
      <c r="C21" s="2190"/>
      <c r="D21" s="915">
        <v>0</v>
      </c>
      <c r="E21" s="916">
        <v>0</v>
      </c>
      <c r="F21" s="934">
        <v>0</v>
      </c>
      <c r="G21" s="935">
        <v>0</v>
      </c>
      <c r="H21" s="936">
        <v>0</v>
      </c>
      <c r="I21" s="935">
        <v>0</v>
      </c>
      <c r="J21" s="936">
        <v>0</v>
      </c>
      <c r="K21" s="935">
        <v>0</v>
      </c>
      <c r="L21" s="936">
        <v>0</v>
      </c>
      <c r="M21" s="935">
        <v>0</v>
      </c>
      <c r="N21" s="938">
        <v>0</v>
      </c>
      <c r="O21" s="939">
        <v>0</v>
      </c>
      <c r="P21" s="943">
        <v>0</v>
      </c>
      <c r="Q21" s="941">
        <v>0</v>
      </c>
      <c r="R21" s="936">
        <v>0</v>
      </c>
      <c r="S21" s="92"/>
      <c r="AD21" s="7"/>
      <c r="AE21" s="7"/>
      <c r="AF21" s="7"/>
      <c r="AG21" s="7"/>
      <c r="AH21" s="7"/>
      <c r="AI21" s="7"/>
      <c r="AJ21" s="7"/>
      <c r="AK21" s="216"/>
      <c r="AL21" s="216"/>
      <c r="AM21" s="216"/>
      <c r="AN21" s="216"/>
      <c r="AQ21" s="216"/>
      <c r="AR21" s="7"/>
      <c r="AT21" s="7"/>
      <c r="BE21" s="7"/>
      <c r="BF21" s="7"/>
    </row>
    <row r="22" spans="1:60">
      <c r="A22" s="944" t="s">
        <v>444</v>
      </c>
      <c r="B22" s="944"/>
      <c r="C22" s="944"/>
      <c r="D22" s="944"/>
      <c r="E22" s="944"/>
      <c r="F22" s="944"/>
      <c r="G22" s="944"/>
      <c r="H22" s="944"/>
      <c r="I22" s="945"/>
      <c r="J22" s="945"/>
      <c r="K22" s="945"/>
      <c r="L22" s="945"/>
      <c r="M22" s="945"/>
      <c r="N22" s="945"/>
      <c r="O22" s="945"/>
      <c r="P22" s="945"/>
      <c r="Q22" s="92"/>
      <c r="R22" s="7"/>
      <c r="S22" s="7"/>
      <c r="T22" s="7"/>
      <c r="U22" s="7"/>
      <c r="V22" s="7"/>
      <c r="W22" s="7"/>
      <c r="X22" s="7"/>
      <c r="Y22" s="7"/>
      <c r="Z22" s="7"/>
      <c r="AA22" s="7"/>
      <c r="AB22" s="7"/>
      <c r="AC22" s="7"/>
      <c r="AD22" s="7"/>
      <c r="AE22" s="7"/>
      <c r="AF22" s="7"/>
      <c r="AG22" s="7"/>
      <c r="AH22" s="7"/>
      <c r="AI22" s="7"/>
      <c r="AJ22" s="7"/>
      <c r="AK22" s="216"/>
      <c r="AL22" s="216"/>
      <c r="AM22" s="216"/>
      <c r="AN22" s="7"/>
      <c r="AO22" s="216"/>
      <c r="AP22" s="216"/>
      <c r="AQ22" s="7"/>
      <c r="AR22" s="7"/>
      <c r="AS22" s="7"/>
      <c r="AT22" s="7"/>
      <c r="AU22" s="7"/>
      <c r="AV22" s="7"/>
      <c r="AW22" s="7"/>
      <c r="AX22" s="7"/>
      <c r="AY22" s="7"/>
      <c r="AZ22" s="7"/>
      <c r="BA22" s="7"/>
      <c r="BB22" s="7"/>
      <c r="BC22" s="7"/>
      <c r="BD22" s="7"/>
      <c r="BE22" s="216"/>
      <c r="BF22" s="216"/>
      <c r="BG22" s="216"/>
      <c r="BH22" s="216"/>
    </row>
    <row r="23" spans="1:60" ht="15" customHeight="1">
      <c r="A23" s="2173" t="s">
        <v>431</v>
      </c>
      <c r="B23" s="2173"/>
      <c r="C23" s="2173"/>
      <c r="D23" s="2174" t="s">
        <v>23</v>
      </c>
      <c r="E23" s="2174"/>
      <c r="F23" s="2174"/>
      <c r="G23" s="2176" t="s">
        <v>432</v>
      </c>
      <c r="H23" s="2195"/>
      <c r="I23" s="2195"/>
      <c r="J23" s="2195"/>
      <c r="K23" s="2195"/>
      <c r="L23" s="2195"/>
      <c r="M23" s="2195"/>
      <c r="N23" s="2195"/>
      <c r="O23" s="2195"/>
      <c r="P23" s="2195"/>
      <c r="Q23" s="2191" t="s">
        <v>25</v>
      </c>
      <c r="R23" s="2192"/>
      <c r="S23" s="2193" t="s">
        <v>26</v>
      </c>
      <c r="T23" s="2168"/>
      <c r="U23" s="7"/>
      <c r="AK23" s="7"/>
      <c r="BE23" s="7"/>
      <c r="BF23" s="7"/>
      <c r="BG23" s="7"/>
      <c r="BH23" s="7"/>
    </row>
    <row r="24" spans="1:60">
      <c r="A24" s="2173"/>
      <c r="B24" s="2173"/>
      <c r="C24" s="2173"/>
      <c r="D24" s="2174"/>
      <c r="E24" s="2174"/>
      <c r="F24" s="2174"/>
      <c r="G24" s="2034" t="s">
        <v>38</v>
      </c>
      <c r="H24" s="2035"/>
      <c r="I24" s="2034" t="s">
        <v>39</v>
      </c>
      <c r="J24" s="2035"/>
      <c r="K24" s="2034" t="s">
        <v>282</v>
      </c>
      <c r="L24" s="2035"/>
      <c r="M24" s="2034" t="s">
        <v>283</v>
      </c>
      <c r="N24" s="2035"/>
      <c r="O24" s="2034" t="s">
        <v>433</v>
      </c>
      <c r="P24" s="2037"/>
      <c r="Q24" s="2191"/>
      <c r="R24" s="2192"/>
      <c r="S24" s="2194"/>
      <c r="T24" s="2170"/>
      <c r="U24" s="7"/>
      <c r="AK24" s="7"/>
      <c r="BE24" s="7"/>
      <c r="BF24" s="7"/>
      <c r="BG24" s="7"/>
      <c r="BH24" s="7"/>
    </row>
    <row r="25" spans="1:60" ht="21">
      <c r="A25" s="2173"/>
      <c r="B25" s="2173"/>
      <c r="C25" s="2173"/>
      <c r="D25" s="555" t="s">
        <v>173</v>
      </c>
      <c r="E25" s="946" t="s">
        <v>174</v>
      </c>
      <c r="F25" s="947" t="s">
        <v>175</v>
      </c>
      <c r="G25" s="562" t="s">
        <v>285</v>
      </c>
      <c r="H25" s="563" t="s">
        <v>175</v>
      </c>
      <c r="I25" s="562" t="s">
        <v>285</v>
      </c>
      <c r="J25" s="563" t="s">
        <v>175</v>
      </c>
      <c r="K25" s="562" t="s">
        <v>285</v>
      </c>
      <c r="L25" s="563" t="s">
        <v>175</v>
      </c>
      <c r="M25" s="562" t="s">
        <v>285</v>
      </c>
      <c r="N25" s="563" t="s">
        <v>175</v>
      </c>
      <c r="O25" s="562" t="s">
        <v>285</v>
      </c>
      <c r="P25" s="564" t="s">
        <v>175</v>
      </c>
      <c r="Q25" s="275" t="s">
        <v>174</v>
      </c>
      <c r="R25" s="276" t="s">
        <v>175</v>
      </c>
      <c r="S25" s="890" t="s">
        <v>174</v>
      </c>
      <c r="T25" s="277" t="s">
        <v>175</v>
      </c>
      <c r="U25" s="7"/>
      <c r="AK25" s="7"/>
      <c r="AL25" s="7"/>
      <c r="AM25" s="7"/>
      <c r="AN25" s="7"/>
      <c r="BE25" s="7"/>
      <c r="BF25" s="7"/>
      <c r="BG25" s="7"/>
      <c r="BH25" s="7"/>
    </row>
    <row r="26" spans="1:60" ht="15" customHeight="1">
      <c r="A26" s="2179" t="s">
        <v>434</v>
      </c>
      <c r="B26" s="2179"/>
      <c r="C26" s="2179"/>
      <c r="D26" s="891">
        <v>0</v>
      </c>
      <c r="E26" s="948">
        <v>0</v>
      </c>
      <c r="F26" s="949">
        <v>0</v>
      </c>
      <c r="G26" s="950"/>
      <c r="H26" s="951"/>
      <c r="I26" s="950"/>
      <c r="J26" s="951"/>
      <c r="K26" s="950"/>
      <c r="L26" s="951"/>
      <c r="M26" s="950"/>
      <c r="N26" s="951"/>
      <c r="O26" s="950"/>
      <c r="P26" s="952"/>
      <c r="Q26" s="953"/>
      <c r="R26" s="954"/>
      <c r="S26" s="899"/>
      <c r="T26" s="895"/>
      <c r="U26" s="92" t="s">
        <v>71</v>
      </c>
      <c r="AD26" s="955" t="s">
        <v>77</v>
      </c>
      <c r="AE26" s="955" t="s">
        <v>77</v>
      </c>
      <c r="AF26" s="955" t="s">
        <v>77</v>
      </c>
      <c r="AG26" s="955" t="s">
        <v>77</v>
      </c>
      <c r="AH26" s="63" t="s">
        <v>77</v>
      </c>
      <c r="AI26" s="63" t="s">
        <v>77</v>
      </c>
      <c r="AK26" s="662">
        <v>0</v>
      </c>
      <c r="AL26" s="662">
        <v>0</v>
      </c>
      <c r="AM26" s="662">
        <v>0</v>
      </c>
      <c r="AN26" s="662">
        <v>0</v>
      </c>
      <c r="BE26" s="7"/>
      <c r="BF26" s="7"/>
      <c r="BG26" s="7"/>
      <c r="BH26" s="7"/>
    </row>
    <row r="27" spans="1:60" ht="15" customHeight="1">
      <c r="A27" s="2196" t="s">
        <v>435</v>
      </c>
      <c r="B27" s="2196"/>
      <c r="C27" s="2196"/>
      <c r="D27" s="956">
        <v>0</v>
      </c>
      <c r="E27" s="957">
        <v>0</v>
      </c>
      <c r="F27" s="958">
        <v>0</v>
      </c>
      <c r="G27" s="959"/>
      <c r="H27" s="960"/>
      <c r="I27" s="959"/>
      <c r="J27" s="960"/>
      <c r="K27" s="959"/>
      <c r="L27" s="960"/>
      <c r="M27" s="959"/>
      <c r="N27" s="960"/>
      <c r="O27" s="959"/>
      <c r="P27" s="961"/>
      <c r="Q27" s="962"/>
      <c r="R27" s="963"/>
      <c r="S27" s="908"/>
      <c r="T27" s="904"/>
      <c r="U27" s="92" t="s">
        <v>71</v>
      </c>
      <c r="AD27" s="955" t="s">
        <v>77</v>
      </c>
      <c r="AE27" s="955" t="s">
        <v>77</v>
      </c>
      <c r="AF27" s="955" t="s">
        <v>77</v>
      </c>
      <c r="AG27" s="955" t="s">
        <v>77</v>
      </c>
      <c r="AH27" s="63" t="s">
        <v>77</v>
      </c>
      <c r="AI27" s="63" t="s">
        <v>77</v>
      </c>
      <c r="AK27" s="662">
        <v>0</v>
      </c>
      <c r="AL27" s="662">
        <v>0</v>
      </c>
      <c r="AM27" s="662">
        <v>0</v>
      </c>
      <c r="AN27" s="662">
        <v>0</v>
      </c>
      <c r="BE27" s="7"/>
      <c r="BF27" s="7"/>
      <c r="BG27" s="7"/>
      <c r="BH27" s="7"/>
    </row>
    <row r="28" spans="1:60" ht="15" customHeight="1">
      <c r="A28" s="2183" t="s">
        <v>436</v>
      </c>
      <c r="B28" s="2183"/>
      <c r="C28" s="2183"/>
      <c r="D28" s="964">
        <v>0</v>
      </c>
      <c r="E28" s="957">
        <v>0</v>
      </c>
      <c r="F28" s="958">
        <v>0</v>
      </c>
      <c r="G28" s="928"/>
      <c r="H28" s="929"/>
      <c r="I28" s="928"/>
      <c r="J28" s="929"/>
      <c r="K28" s="928"/>
      <c r="L28" s="929"/>
      <c r="M28" s="928"/>
      <c r="N28" s="929"/>
      <c r="O28" s="928"/>
      <c r="P28" s="930"/>
      <c r="Q28" s="931"/>
      <c r="R28" s="932"/>
      <c r="S28" s="914"/>
      <c r="T28" s="910"/>
      <c r="U28" s="92" t="s">
        <v>71</v>
      </c>
      <c r="AD28" s="955" t="s">
        <v>77</v>
      </c>
      <c r="AE28" s="955" t="s">
        <v>77</v>
      </c>
      <c r="AF28" s="955" t="s">
        <v>77</v>
      </c>
      <c r="AG28" s="955" t="s">
        <v>77</v>
      </c>
      <c r="AH28" s="63" t="s">
        <v>77</v>
      </c>
      <c r="AI28" s="63" t="s">
        <v>77</v>
      </c>
      <c r="AK28" s="662">
        <v>0</v>
      </c>
      <c r="AL28" s="662">
        <v>0</v>
      </c>
      <c r="AM28" s="662">
        <v>0</v>
      </c>
      <c r="AN28" s="662">
        <v>0</v>
      </c>
      <c r="BE28" s="7"/>
      <c r="BF28" s="7"/>
      <c r="BG28" s="7"/>
      <c r="BH28" s="7"/>
    </row>
    <row r="29" spans="1:60">
      <c r="A29" s="2184" t="s">
        <v>445</v>
      </c>
      <c r="B29" s="2185"/>
      <c r="C29" s="2186"/>
      <c r="D29" s="915">
        <v>0</v>
      </c>
      <c r="E29" s="965">
        <v>0</v>
      </c>
      <c r="F29" s="934">
        <v>0</v>
      </c>
      <c r="G29" s="915">
        <v>0</v>
      </c>
      <c r="H29" s="917">
        <v>0</v>
      </c>
      <c r="I29" s="915">
        <v>0</v>
      </c>
      <c r="J29" s="917">
        <v>0</v>
      </c>
      <c r="K29" s="915">
        <v>0</v>
      </c>
      <c r="L29" s="917">
        <v>0</v>
      </c>
      <c r="M29" s="915">
        <v>0</v>
      </c>
      <c r="N29" s="917">
        <v>0</v>
      </c>
      <c r="O29" s="915">
        <v>0</v>
      </c>
      <c r="P29" s="918">
        <v>0</v>
      </c>
      <c r="Q29" s="919">
        <v>0</v>
      </c>
      <c r="R29" s="920">
        <v>0</v>
      </c>
      <c r="S29" s="916">
        <v>0</v>
      </c>
      <c r="T29" s="917">
        <v>0</v>
      </c>
      <c r="U29" s="92" t="s">
        <v>77</v>
      </c>
      <c r="AK29" s="216"/>
      <c r="AL29" s="216"/>
      <c r="AM29" s="216"/>
      <c r="BE29" s="7"/>
      <c r="BF29" s="7"/>
      <c r="BG29" s="7"/>
      <c r="BH29" s="7"/>
    </row>
    <row r="30" spans="1:60">
      <c r="A30" s="944" t="s">
        <v>446</v>
      </c>
      <c r="B30" s="944"/>
      <c r="C30" s="944"/>
      <c r="D30" s="944"/>
      <c r="E30" s="944"/>
      <c r="F30" s="944"/>
      <c r="G30" s="944"/>
      <c r="H30" s="887"/>
      <c r="L30" s="554"/>
      <c r="AC30" s="7"/>
      <c r="AD30" s="7"/>
      <c r="AE30" s="7"/>
      <c r="AF30" s="7"/>
      <c r="AG30" s="7"/>
      <c r="AH30" s="7"/>
      <c r="AI30" s="7"/>
      <c r="AJ30" s="7"/>
      <c r="AK30" s="216"/>
      <c r="AL30" s="216"/>
      <c r="AM30" s="216"/>
    </row>
    <row r="31" spans="1:60" ht="15" customHeight="1">
      <c r="A31" s="2173" t="s">
        <v>447</v>
      </c>
      <c r="B31" s="2173"/>
      <c r="C31" s="2174" t="s">
        <v>23</v>
      </c>
      <c r="D31" s="2174"/>
      <c r="E31" s="2174"/>
      <c r="F31" s="2175" t="s">
        <v>432</v>
      </c>
      <c r="G31" s="2175"/>
      <c r="H31" s="2175"/>
      <c r="I31" s="2175"/>
      <c r="J31" s="2175"/>
      <c r="K31" s="2175"/>
      <c r="L31" s="2175"/>
      <c r="M31" s="2176"/>
      <c r="N31" s="2177" t="s">
        <v>25</v>
      </c>
      <c r="O31" s="2198"/>
      <c r="P31" s="2193" t="s">
        <v>26</v>
      </c>
      <c r="Q31" s="2168"/>
      <c r="R31" s="7"/>
      <c r="S31" s="7"/>
      <c r="AD31" s="7"/>
      <c r="AE31" s="7"/>
      <c r="AF31" s="7"/>
      <c r="AG31" s="7"/>
      <c r="AH31" s="7"/>
      <c r="AI31" s="7"/>
      <c r="AJ31" s="7"/>
      <c r="AK31" s="216"/>
      <c r="AL31" s="216"/>
      <c r="AM31" s="216"/>
      <c r="AN31" s="216"/>
      <c r="AQ31" s="216"/>
      <c r="BE31" s="7"/>
      <c r="BF31" s="7"/>
    </row>
    <row r="32" spans="1:60">
      <c r="A32" s="2173"/>
      <c r="B32" s="2173"/>
      <c r="C32" s="2174"/>
      <c r="D32" s="2174"/>
      <c r="E32" s="2174"/>
      <c r="F32" s="2037" t="s">
        <v>39</v>
      </c>
      <c r="G32" s="2035"/>
      <c r="H32" s="2034" t="s">
        <v>282</v>
      </c>
      <c r="I32" s="2035"/>
      <c r="J32" s="2034" t="s">
        <v>283</v>
      </c>
      <c r="K32" s="2035"/>
      <c r="L32" s="2199" t="s">
        <v>284</v>
      </c>
      <c r="M32" s="2200"/>
      <c r="N32" s="2177"/>
      <c r="O32" s="2198"/>
      <c r="P32" s="2194"/>
      <c r="Q32" s="2170"/>
      <c r="R32" s="7"/>
      <c r="S32" s="7"/>
      <c r="BE32" s="7"/>
      <c r="BF32" s="7"/>
    </row>
    <row r="33" spans="1:58" ht="21">
      <c r="A33" s="2173"/>
      <c r="B33" s="2173"/>
      <c r="C33" s="555" t="s">
        <v>173</v>
      </c>
      <c r="D33" s="966" t="s">
        <v>174</v>
      </c>
      <c r="E33" s="967" t="s">
        <v>175</v>
      </c>
      <c r="F33" s="968" t="s">
        <v>285</v>
      </c>
      <c r="G33" s="563" t="s">
        <v>175</v>
      </c>
      <c r="H33" s="562" t="s">
        <v>285</v>
      </c>
      <c r="I33" s="563" t="s">
        <v>175</v>
      </c>
      <c r="J33" s="562" t="s">
        <v>285</v>
      </c>
      <c r="K33" s="563" t="s">
        <v>175</v>
      </c>
      <c r="L33" s="555" t="s">
        <v>174</v>
      </c>
      <c r="M33" s="969" t="s">
        <v>175</v>
      </c>
      <c r="N33" s="275" t="s">
        <v>174</v>
      </c>
      <c r="O33" s="276" t="s">
        <v>175</v>
      </c>
      <c r="P33" s="275" t="s">
        <v>174</v>
      </c>
      <c r="Q33" s="277" t="s">
        <v>175</v>
      </c>
      <c r="R33" s="7"/>
      <c r="S33" s="7"/>
      <c r="AK33" s="7"/>
      <c r="BE33" s="7"/>
      <c r="BF33" s="7"/>
    </row>
    <row r="34" spans="1:58">
      <c r="A34" s="2201" t="s">
        <v>90</v>
      </c>
      <c r="B34" s="2202"/>
      <c r="C34" s="891">
        <v>0</v>
      </c>
      <c r="D34" s="970">
        <v>0</v>
      </c>
      <c r="E34" s="971">
        <v>0</v>
      </c>
      <c r="F34" s="950"/>
      <c r="G34" s="952"/>
      <c r="H34" s="950"/>
      <c r="I34" s="951"/>
      <c r="J34" s="950"/>
      <c r="K34" s="951"/>
      <c r="L34" s="972"/>
      <c r="M34" s="954"/>
      <c r="N34" s="953"/>
      <c r="O34" s="973"/>
      <c r="P34" s="972"/>
      <c r="Q34" s="951"/>
      <c r="R34" s="92" t="s">
        <v>71</v>
      </c>
      <c r="S34" s="7"/>
      <c r="AD34" s="955" t="s">
        <v>77</v>
      </c>
      <c r="AE34" s="955" t="s">
        <v>77</v>
      </c>
      <c r="AF34" s="955" t="s">
        <v>77</v>
      </c>
      <c r="AG34" s="955" t="s">
        <v>77</v>
      </c>
      <c r="AH34" s="63" t="s">
        <v>77</v>
      </c>
      <c r="AI34" s="63" t="s">
        <v>77</v>
      </c>
      <c r="AK34" s="662">
        <v>0</v>
      </c>
      <c r="AL34" s="662">
        <v>0</v>
      </c>
      <c r="AM34" s="662">
        <v>0</v>
      </c>
      <c r="AN34" s="662">
        <v>0</v>
      </c>
      <c r="BE34" s="7"/>
      <c r="BF34" s="7"/>
    </row>
    <row r="35" spans="1:58">
      <c r="A35" s="2203" t="s">
        <v>89</v>
      </c>
      <c r="B35" s="2204"/>
      <c r="C35" s="900">
        <v>0</v>
      </c>
      <c r="D35" s="974">
        <v>0</v>
      </c>
      <c r="E35" s="921">
        <v>0</v>
      </c>
      <c r="F35" s="959"/>
      <c r="G35" s="961"/>
      <c r="H35" s="959"/>
      <c r="I35" s="960"/>
      <c r="J35" s="959"/>
      <c r="K35" s="960"/>
      <c r="L35" s="975"/>
      <c r="M35" s="963"/>
      <c r="N35" s="962"/>
      <c r="O35" s="976"/>
      <c r="P35" s="975"/>
      <c r="Q35" s="960"/>
      <c r="R35" s="92" t="s">
        <v>71</v>
      </c>
      <c r="S35" s="7"/>
      <c r="AD35" s="955" t="s">
        <v>77</v>
      </c>
      <c r="AE35" s="955" t="s">
        <v>77</v>
      </c>
      <c r="AF35" s="955" t="s">
        <v>77</v>
      </c>
      <c r="AG35" s="955" t="s">
        <v>77</v>
      </c>
      <c r="AH35" s="63" t="s">
        <v>77</v>
      </c>
      <c r="AI35" s="63" t="s">
        <v>77</v>
      </c>
      <c r="AK35" s="662">
        <v>0</v>
      </c>
      <c r="AL35" s="662">
        <v>0</v>
      </c>
      <c r="AM35" s="662">
        <v>0</v>
      </c>
      <c r="AN35" s="662">
        <v>0</v>
      </c>
      <c r="BE35" s="7"/>
      <c r="BF35" s="7"/>
    </row>
    <row r="36" spans="1:58">
      <c r="A36" s="2203" t="s">
        <v>88</v>
      </c>
      <c r="B36" s="2204"/>
      <c r="C36" s="900">
        <v>0</v>
      </c>
      <c r="D36" s="974">
        <v>0</v>
      </c>
      <c r="E36" s="921">
        <v>0</v>
      </c>
      <c r="F36" s="959"/>
      <c r="G36" s="961"/>
      <c r="H36" s="959"/>
      <c r="I36" s="960"/>
      <c r="J36" s="959"/>
      <c r="K36" s="960"/>
      <c r="L36" s="975"/>
      <c r="M36" s="963"/>
      <c r="N36" s="962"/>
      <c r="O36" s="976"/>
      <c r="P36" s="975"/>
      <c r="Q36" s="960"/>
      <c r="R36" s="92" t="s">
        <v>71</v>
      </c>
      <c r="S36" s="7"/>
      <c r="AD36" s="955" t="s">
        <v>77</v>
      </c>
      <c r="AE36" s="955" t="s">
        <v>77</v>
      </c>
      <c r="AF36" s="955" t="s">
        <v>77</v>
      </c>
      <c r="AG36" s="955" t="s">
        <v>77</v>
      </c>
      <c r="AH36" s="63" t="s">
        <v>77</v>
      </c>
      <c r="AI36" s="63" t="s">
        <v>77</v>
      </c>
      <c r="AK36" s="662">
        <v>0</v>
      </c>
      <c r="AL36" s="662">
        <v>0</v>
      </c>
      <c r="AM36" s="662">
        <v>0</v>
      </c>
      <c r="AN36" s="662">
        <v>0</v>
      </c>
      <c r="BE36" s="7"/>
      <c r="BF36" s="7"/>
    </row>
    <row r="37" spans="1:58">
      <c r="A37" s="2205" t="s">
        <v>190</v>
      </c>
      <c r="B37" s="2206"/>
      <c r="C37" s="977">
        <v>0</v>
      </c>
      <c r="D37" s="978">
        <v>0</v>
      </c>
      <c r="E37" s="979">
        <v>0</v>
      </c>
      <c r="F37" s="928"/>
      <c r="G37" s="930"/>
      <c r="H37" s="928"/>
      <c r="I37" s="929"/>
      <c r="J37" s="928"/>
      <c r="K37" s="929"/>
      <c r="L37" s="933"/>
      <c r="M37" s="932"/>
      <c r="N37" s="931"/>
      <c r="O37" s="980"/>
      <c r="P37" s="933"/>
      <c r="Q37" s="929"/>
      <c r="R37" s="92" t="s">
        <v>71</v>
      </c>
      <c r="S37" s="7"/>
      <c r="AD37" s="955" t="s">
        <v>77</v>
      </c>
      <c r="AE37" s="955" t="s">
        <v>77</v>
      </c>
      <c r="AF37" s="955" t="s">
        <v>77</v>
      </c>
      <c r="AG37" s="955" t="s">
        <v>77</v>
      </c>
      <c r="AH37" s="63" t="s">
        <v>77</v>
      </c>
      <c r="AI37" s="63" t="s">
        <v>77</v>
      </c>
      <c r="AK37" s="662">
        <v>0</v>
      </c>
      <c r="AL37" s="662">
        <v>0</v>
      </c>
      <c r="AM37" s="662">
        <v>0</v>
      </c>
      <c r="AN37" s="662">
        <v>0</v>
      </c>
      <c r="BE37" s="7"/>
      <c r="BF37" s="7"/>
    </row>
    <row r="38" spans="1:58">
      <c r="A38" s="2207" t="s">
        <v>394</v>
      </c>
      <c r="B38" s="2208"/>
      <c r="C38" s="915">
        <v>0</v>
      </c>
      <c r="D38" s="981">
        <v>0</v>
      </c>
      <c r="E38" s="942">
        <v>0</v>
      </c>
      <c r="F38" s="941">
        <v>0</v>
      </c>
      <c r="G38" s="942">
        <v>0</v>
      </c>
      <c r="H38" s="935">
        <v>0</v>
      </c>
      <c r="I38" s="942">
        <v>0</v>
      </c>
      <c r="J38" s="935">
        <v>0</v>
      </c>
      <c r="K38" s="942">
        <v>0</v>
      </c>
      <c r="L38" s="935">
        <v>0</v>
      </c>
      <c r="M38" s="940">
        <v>0</v>
      </c>
      <c r="N38" s="939">
        <v>0</v>
      </c>
      <c r="O38" s="940">
        <v>0</v>
      </c>
      <c r="P38" s="941">
        <v>0</v>
      </c>
      <c r="Q38" s="942">
        <v>0</v>
      </c>
      <c r="R38" s="92"/>
      <c r="S38" s="7"/>
      <c r="AD38" s="7"/>
      <c r="AE38" s="7"/>
      <c r="AF38" s="7"/>
      <c r="AG38" s="7"/>
      <c r="AH38" s="7"/>
      <c r="AI38" s="7"/>
      <c r="AJ38" s="7"/>
      <c r="AK38" s="7"/>
      <c r="AM38" s="7"/>
      <c r="AN38" s="7"/>
      <c r="AO38" s="7"/>
      <c r="AP38" s="7"/>
      <c r="AQ38" s="7"/>
      <c r="AR38" s="7"/>
      <c r="AT38" s="7"/>
      <c r="BE38" s="7"/>
      <c r="BF38" s="7"/>
    </row>
    <row r="39" spans="1:58" s="883" customFormat="1">
      <c r="A39" s="2197" t="s">
        <v>448</v>
      </c>
      <c r="B39" s="2197"/>
      <c r="C39" s="2197"/>
      <c r="D39" s="2197"/>
      <c r="E39" s="2197"/>
      <c r="F39" s="2197"/>
      <c r="G39" s="2197"/>
      <c r="H39" s="982"/>
      <c r="I39" s="982"/>
      <c r="J39" s="982"/>
      <c r="K39" s="982"/>
      <c r="L39" s="983"/>
      <c r="M39" s="884"/>
      <c r="N39" s="884"/>
      <c r="O39" s="884"/>
      <c r="P39" s="884"/>
      <c r="Q39" s="884"/>
      <c r="R39" s="884"/>
      <c r="S39" s="884"/>
      <c r="T39" s="884"/>
      <c r="U39" s="884"/>
      <c r="V39" s="884"/>
      <c r="W39" s="884"/>
      <c r="X39" s="884"/>
      <c r="Y39" s="884"/>
      <c r="Z39" s="884"/>
      <c r="AA39" s="884"/>
      <c r="AB39" s="884"/>
      <c r="AC39" s="884"/>
      <c r="AD39" s="884"/>
      <c r="AE39" s="884"/>
      <c r="AF39" s="884"/>
      <c r="AG39" s="884"/>
      <c r="AH39" s="884"/>
      <c r="AI39" s="884"/>
      <c r="AJ39" s="884"/>
      <c r="AK39" s="884"/>
      <c r="AL39" s="884"/>
      <c r="AM39" s="884"/>
      <c r="AN39" s="884"/>
      <c r="AO39" s="884"/>
      <c r="AP39" s="884"/>
      <c r="AQ39" s="884"/>
      <c r="AR39" s="884"/>
      <c r="AS39" s="884"/>
      <c r="AT39" s="884"/>
      <c r="AU39" s="884"/>
      <c r="AV39" s="884"/>
      <c r="AW39" s="884"/>
      <c r="AX39" s="884"/>
      <c r="AY39" s="884"/>
      <c r="AZ39" s="884"/>
      <c r="BA39" s="884"/>
      <c r="BB39" s="884"/>
      <c r="BC39" s="884"/>
      <c r="BD39" s="884"/>
      <c r="BE39" s="984"/>
      <c r="BF39" s="984"/>
    </row>
    <row r="40" spans="1:58">
      <c r="A40" s="2173" t="s">
        <v>315</v>
      </c>
      <c r="B40" s="2173"/>
      <c r="C40" s="2174" t="s">
        <v>23</v>
      </c>
      <c r="D40" s="2174"/>
      <c r="E40" s="2174"/>
      <c r="F40" s="2175" t="s">
        <v>432</v>
      </c>
      <c r="G40" s="2175"/>
      <c r="H40" s="2175"/>
      <c r="I40" s="2175"/>
      <c r="J40" s="2175"/>
      <c r="K40" s="2175"/>
      <c r="L40" s="2175"/>
      <c r="M40" s="2175"/>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216"/>
      <c r="BF40" s="216"/>
    </row>
    <row r="41" spans="1:58">
      <c r="A41" s="2173"/>
      <c r="B41" s="2173"/>
      <c r="C41" s="2174"/>
      <c r="D41" s="2174"/>
      <c r="E41" s="2174"/>
      <c r="F41" s="2037" t="s">
        <v>39</v>
      </c>
      <c r="G41" s="2035"/>
      <c r="H41" s="2034" t="s">
        <v>282</v>
      </c>
      <c r="I41" s="2035"/>
      <c r="J41" s="2034" t="s">
        <v>283</v>
      </c>
      <c r="K41" s="2035"/>
      <c r="L41" s="2199" t="s">
        <v>284</v>
      </c>
      <c r="M41" s="2209"/>
      <c r="AK41" s="7"/>
      <c r="AL41" s="7"/>
      <c r="AM41" s="7"/>
      <c r="AN41" s="7"/>
      <c r="AO41" s="7"/>
      <c r="AP41" s="7"/>
      <c r="AQ41" s="7"/>
      <c r="AR41" s="7"/>
    </row>
    <row r="42" spans="1:58" ht="21">
      <c r="A42" s="2173"/>
      <c r="B42" s="2173"/>
      <c r="C42" s="555" t="s">
        <v>173</v>
      </c>
      <c r="D42" s="966" t="s">
        <v>174</v>
      </c>
      <c r="E42" s="985" t="s">
        <v>175</v>
      </c>
      <c r="F42" s="562" t="s">
        <v>285</v>
      </c>
      <c r="G42" s="563" t="s">
        <v>175</v>
      </c>
      <c r="H42" s="562" t="s">
        <v>285</v>
      </c>
      <c r="I42" s="563" t="s">
        <v>175</v>
      </c>
      <c r="J42" s="562" t="s">
        <v>285</v>
      </c>
      <c r="K42" s="563" t="s">
        <v>175</v>
      </c>
      <c r="L42" s="555" t="s">
        <v>174</v>
      </c>
      <c r="M42" s="889" t="s">
        <v>175</v>
      </c>
      <c r="AK42" s="7"/>
      <c r="AL42" s="7"/>
      <c r="AM42" s="7"/>
      <c r="AN42" s="7"/>
      <c r="AO42" s="7"/>
      <c r="AP42" s="7"/>
      <c r="AQ42" s="7"/>
      <c r="AR42" s="7"/>
    </row>
    <row r="43" spans="1:58" ht="30.75" customHeight="1">
      <c r="A43" s="2210" t="s">
        <v>449</v>
      </c>
      <c r="B43" s="2211"/>
      <c r="C43" s="915">
        <v>0</v>
      </c>
      <c r="D43" s="981">
        <v>0</v>
      </c>
      <c r="E43" s="936">
        <v>0</v>
      </c>
      <c r="F43" s="986"/>
      <c r="G43" s="987"/>
      <c r="H43" s="986"/>
      <c r="I43" s="987"/>
      <c r="J43" s="986"/>
      <c r="K43" s="987"/>
      <c r="L43" s="986"/>
      <c r="M43" s="987"/>
      <c r="N43" s="92" t="s">
        <v>77</v>
      </c>
      <c r="AB43" s="62" t="s">
        <v>77</v>
      </c>
      <c r="AC43" s="62" t="s">
        <v>77</v>
      </c>
      <c r="AD43" s="62" t="s">
        <v>77</v>
      </c>
      <c r="AE43" s="62" t="s">
        <v>77</v>
      </c>
      <c r="AF43" s="62" t="s">
        <v>77</v>
      </c>
      <c r="AG43" s="62" t="s">
        <v>77</v>
      </c>
      <c r="AH43" s="62" t="s">
        <v>77</v>
      </c>
      <c r="AI43" s="62" t="s">
        <v>77</v>
      </c>
      <c r="AK43" s="988">
        <v>0</v>
      </c>
      <c r="AL43" s="988">
        <v>0</v>
      </c>
      <c r="AM43" s="988">
        <v>0</v>
      </c>
      <c r="AN43" s="988">
        <v>0</v>
      </c>
      <c r="AO43" s="988">
        <v>0</v>
      </c>
      <c r="AP43" s="988">
        <v>0</v>
      </c>
      <c r="AQ43" s="988">
        <v>0</v>
      </c>
      <c r="AR43" s="988">
        <v>0</v>
      </c>
    </row>
    <row r="44" spans="1:58" s="883" customFormat="1">
      <c r="A44" s="2212" t="s">
        <v>450</v>
      </c>
      <c r="B44" s="2212"/>
      <c r="C44" s="2212"/>
      <c r="D44" s="2212"/>
      <c r="E44" s="2212"/>
      <c r="F44" s="2212"/>
      <c r="G44" s="2212"/>
      <c r="H44" s="2212"/>
      <c r="I44" s="982"/>
      <c r="J44" s="982"/>
      <c r="K44" s="982"/>
      <c r="L44" s="983"/>
      <c r="M44" s="884"/>
      <c r="AK44" s="884"/>
    </row>
    <row r="45" spans="1:58">
      <c r="A45" s="2173" t="s">
        <v>315</v>
      </c>
      <c r="B45" s="2173"/>
      <c r="C45" s="2174" t="s">
        <v>23</v>
      </c>
      <c r="D45" s="2174"/>
      <c r="E45" s="2174"/>
      <c r="F45" s="2175" t="s">
        <v>432</v>
      </c>
      <c r="G45" s="2175"/>
      <c r="H45" s="2175"/>
      <c r="I45" s="2175"/>
      <c r="J45" s="2175"/>
      <c r="K45" s="2175"/>
      <c r="L45" s="2175"/>
      <c r="M45" s="2175"/>
      <c r="AK45" s="7"/>
    </row>
    <row r="46" spans="1:58">
      <c r="A46" s="2173"/>
      <c r="B46" s="2173"/>
      <c r="C46" s="2174"/>
      <c r="D46" s="2174"/>
      <c r="E46" s="2174"/>
      <c r="F46" s="2037" t="s">
        <v>39</v>
      </c>
      <c r="G46" s="2035"/>
      <c r="H46" s="2034" t="s">
        <v>282</v>
      </c>
      <c r="I46" s="2035"/>
      <c r="J46" s="2034" t="s">
        <v>283</v>
      </c>
      <c r="K46" s="2035"/>
      <c r="L46" s="2199" t="s">
        <v>284</v>
      </c>
      <c r="M46" s="2209"/>
      <c r="AK46" s="7"/>
    </row>
    <row r="47" spans="1:58" ht="21">
      <c r="A47" s="2173"/>
      <c r="B47" s="2173"/>
      <c r="C47" s="555" t="s">
        <v>173</v>
      </c>
      <c r="D47" s="966" t="s">
        <v>174</v>
      </c>
      <c r="E47" s="967" t="s">
        <v>175</v>
      </c>
      <c r="F47" s="968" t="s">
        <v>285</v>
      </c>
      <c r="G47" s="563" t="s">
        <v>175</v>
      </c>
      <c r="H47" s="562" t="s">
        <v>285</v>
      </c>
      <c r="I47" s="563" t="s">
        <v>175</v>
      </c>
      <c r="J47" s="562" t="s">
        <v>285</v>
      </c>
      <c r="K47" s="563" t="s">
        <v>175</v>
      </c>
      <c r="L47" s="555" t="s">
        <v>174</v>
      </c>
      <c r="M47" s="889" t="s">
        <v>175</v>
      </c>
      <c r="AK47" s="7"/>
    </row>
    <row r="48" spans="1:58">
      <c r="A48" s="2213" t="s">
        <v>451</v>
      </c>
      <c r="B48" s="2214"/>
      <c r="C48" s="915">
        <v>0</v>
      </c>
      <c r="D48" s="981">
        <v>0</v>
      </c>
      <c r="E48" s="942">
        <v>0</v>
      </c>
      <c r="F48" s="989"/>
      <c r="G48" s="987"/>
      <c r="H48" s="986"/>
      <c r="I48" s="987"/>
      <c r="J48" s="986"/>
      <c r="K48" s="987"/>
      <c r="L48" s="986"/>
      <c r="M48" s="987"/>
      <c r="N48" s="92" t="s">
        <v>77</v>
      </c>
      <c r="AI48" s="990" t="s">
        <v>77</v>
      </c>
      <c r="AK48" s="662">
        <v>0</v>
      </c>
    </row>
    <row r="49" spans="1:56">
      <c r="A49" s="2215" t="s">
        <v>452</v>
      </c>
      <c r="B49" s="2215"/>
      <c r="C49" s="2215"/>
      <c r="D49" s="2215"/>
      <c r="E49" s="2215"/>
      <c r="F49" s="2215"/>
      <c r="G49" s="2215"/>
      <c r="H49" s="2215"/>
      <c r="I49" s="2215"/>
      <c r="J49" s="884"/>
      <c r="K49" s="884"/>
      <c r="L49" s="884"/>
      <c r="M49" s="884"/>
      <c r="N49" s="884"/>
      <c r="O49" s="884"/>
      <c r="P49" s="884"/>
      <c r="Q49" s="884"/>
      <c r="R49" s="884"/>
      <c r="S49" s="884"/>
      <c r="T49" s="884"/>
      <c r="U49" s="884"/>
      <c r="V49" s="884"/>
      <c r="W49" s="884"/>
      <c r="X49" s="884"/>
      <c r="Y49" s="884"/>
      <c r="Z49" s="884"/>
      <c r="AA49" s="884"/>
      <c r="AB49" s="884"/>
      <c r="AC49" s="884"/>
      <c r="AD49" s="884"/>
      <c r="AE49" s="884"/>
      <c r="AF49" s="884"/>
      <c r="AG49" s="884"/>
      <c r="AH49" s="884"/>
      <c r="AI49" s="884"/>
      <c r="AJ49" s="884"/>
      <c r="AK49" s="884"/>
      <c r="AL49" s="884"/>
      <c r="AM49" s="884"/>
      <c r="AN49" s="884"/>
      <c r="AO49" s="884"/>
      <c r="AP49" s="884"/>
      <c r="AQ49" s="884"/>
      <c r="AR49" s="884"/>
      <c r="AS49" s="884"/>
      <c r="AT49" s="884"/>
      <c r="AU49" s="884"/>
      <c r="AV49" s="884"/>
      <c r="AW49" s="884"/>
      <c r="AX49" s="884"/>
      <c r="AY49" s="884"/>
      <c r="AZ49" s="884"/>
      <c r="BA49" s="884"/>
      <c r="BB49" s="884"/>
      <c r="BC49" s="884"/>
      <c r="BD49" s="884"/>
    </row>
    <row r="50" spans="1:56">
      <c r="A50" s="1826" t="s">
        <v>453</v>
      </c>
      <c r="B50" s="2173" t="s">
        <v>454</v>
      </c>
      <c r="C50" s="2173"/>
      <c r="D50" s="2174" t="s">
        <v>23</v>
      </c>
      <c r="E50" s="2174"/>
      <c r="F50" s="2174"/>
      <c r="G50" s="2175" t="s">
        <v>432</v>
      </c>
      <c r="H50" s="2175"/>
      <c r="I50" s="2175"/>
      <c r="J50" s="2175"/>
      <c r="K50" s="2175"/>
      <c r="L50" s="2175"/>
      <c r="M50" s="2175"/>
      <c r="N50" s="2175"/>
      <c r="AK50" s="7"/>
    </row>
    <row r="51" spans="1:56">
      <c r="A51" s="2216"/>
      <c r="B51" s="2173"/>
      <c r="C51" s="2173"/>
      <c r="D51" s="2174"/>
      <c r="E51" s="2174"/>
      <c r="F51" s="2174"/>
      <c r="G51" s="2037" t="s">
        <v>39</v>
      </c>
      <c r="H51" s="2035"/>
      <c r="I51" s="2034" t="s">
        <v>282</v>
      </c>
      <c r="J51" s="2035"/>
      <c r="K51" s="2034" t="s">
        <v>283</v>
      </c>
      <c r="L51" s="2035"/>
      <c r="M51" s="2199" t="s">
        <v>284</v>
      </c>
      <c r="N51" s="2209"/>
      <c r="AK51" s="7"/>
    </row>
    <row r="52" spans="1:56" ht="21">
      <c r="A52" s="1827"/>
      <c r="B52" s="2173"/>
      <c r="C52" s="2173"/>
      <c r="D52" s="555" t="s">
        <v>173</v>
      </c>
      <c r="E52" s="991" t="s">
        <v>174</v>
      </c>
      <c r="F52" s="967" t="s">
        <v>175</v>
      </c>
      <c r="G52" s="562" t="s">
        <v>285</v>
      </c>
      <c r="H52" s="563" t="s">
        <v>175</v>
      </c>
      <c r="I52" s="562" t="s">
        <v>285</v>
      </c>
      <c r="J52" s="563" t="s">
        <v>175</v>
      </c>
      <c r="K52" s="562" t="s">
        <v>285</v>
      </c>
      <c r="L52" s="563" t="s">
        <v>175</v>
      </c>
      <c r="M52" s="555" t="s">
        <v>174</v>
      </c>
      <c r="N52" s="889" t="s">
        <v>175</v>
      </c>
      <c r="AK52" s="216"/>
    </row>
    <row r="53" spans="1:56">
      <c r="A53" s="1826" t="s">
        <v>455</v>
      </c>
      <c r="B53" s="2217" t="s">
        <v>456</v>
      </c>
      <c r="C53" s="2218"/>
      <c r="D53" s="992">
        <v>0</v>
      </c>
      <c r="E53" s="993">
        <v>0</v>
      </c>
      <c r="F53" s="994">
        <v>0</v>
      </c>
      <c r="G53" s="950"/>
      <c r="H53" s="951"/>
      <c r="I53" s="950"/>
      <c r="J53" s="951"/>
      <c r="K53" s="950"/>
      <c r="L53" s="951"/>
      <c r="M53" s="950"/>
      <c r="N53" s="951"/>
      <c r="AK53" s="7"/>
    </row>
    <row r="54" spans="1:56">
      <c r="A54" s="2216"/>
      <c r="B54" s="2219" t="s">
        <v>457</v>
      </c>
      <c r="C54" s="2220"/>
      <c r="D54" s="900">
        <v>0</v>
      </c>
      <c r="E54" s="995">
        <v>0</v>
      </c>
      <c r="F54" s="996">
        <v>0</v>
      </c>
      <c r="G54" s="959"/>
      <c r="H54" s="960"/>
      <c r="I54" s="959"/>
      <c r="J54" s="960"/>
      <c r="K54" s="959"/>
      <c r="L54" s="960"/>
      <c r="M54" s="959"/>
      <c r="N54" s="960"/>
    </row>
    <row r="55" spans="1:56">
      <c r="A55" s="1827"/>
      <c r="B55" s="2221" t="s">
        <v>458</v>
      </c>
      <c r="C55" s="2222"/>
      <c r="D55" s="964">
        <v>0</v>
      </c>
      <c r="E55" s="997">
        <v>0</v>
      </c>
      <c r="F55" s="998">
        <v>0</v>
      </c>
      <c r="G55" s="928"/>
      <c r="H55" s="929"/>
      <c r="I55" s="928"/>
      <c r="J55" s="929"/>
      <c r="K55" s="928"/>
      <c r="L55" s="929"/>
      <c r="M55" s="928"/>
      <c r="N55" s="929"/>
      <c r="O55" s="92" t="s">
        <v>70</v>
      </c>
      <c r="AB55" s="62" t="s">
        <v>77</v>
      </c>
      <c r="AC55" s="62" t="s">
        <v>77</v>
      </c>
      <c r="AD55" s="62" t="s">
        <v>77</v>
      </c>
      <c r="AE55" s="62" t="s">
        <v>77</v>
      </c>
      <c r="AF55" s="62" t="s">
        <v>77</v>
      </c>
      <c r="AG55" s="62" t="s">
        <v>77</v>
      </c>
      <c r="AH55" s="62" t="s">
        <v>77</v>
      </c>
      <c r="AI55" s="62" t="s">
        <v>77</v>
      </c>
      <c r="AK55" s="662">
        <v>0</v>
      </c>
      <c r="AL55" s="662">
        <v>0</v>
      </c>
      <c r="AM55" s="662">
        <v>0</v>
      </c>
      <c r="AN55" s="662">
        <v>0</v>
      </c>
      <c r="AO55" s="662">
        <v>0</v>
      </c>
      <c r="AP55" s="662">
        <v>0</v>
      </c>
      <c r="AQ55" s="662">
        <v>0</v>
      </c>
      <c r="AR55" s="662">
        <v>0</v>
      </c>
      <c r="AS55" s="7"/>
      <c r="BC55" s="216"/>
      <c r="BD55" s="216"/>
    </row>
    <row r="56" spans="1:56">
      <c r="A56" s="1826" t="s">
        <v>459</v>
      </c>
      <c r="B56" s="2217" t="s">
        <v>456</v>
      </c>
      <c r="C56" s="2218"/>
      <c r="D56" s="999">
        <v>0</v>
      </c>
      <c r="E56" s="1000">
        <v>0</v>
      </c>
      <c r="F56" s="1001">
        <v>0</v>
      </c>
      <c r="G56" s="1002"/>
      <c r="H56" s="1003"/>
      <c r="I56" s="1002"/>
      <c r="J56" s="1003"/>
      <c r="K56" s="1002"/>
      <c r="L56" s="1003"/>
      <c r="M56" s="1002"/>
      <c r="N56" s="1003"/>
    </row>
    <row r="57" spans="1:56">
      <c r="A57" s="1827"/>
      <c r="B57" s="2223" t="s">
        <v>460</v>
      </c>
      <c r="C57" s="2224"/>
      <c r="D57" s="1004">
        <v>0</v>
      </c>
      <c r="E57" s="1005">
        <v>0</v>
      </c>
      <c r="F57" s="1006">
        <v>0</v>
      </c>
      <c r="G57" s="928"/>
      <c r="H57" s="929"/>
      <c r="I57" s="928"/>
      <c r="J57" s="929"/>
      <c r="K57" s="928"/>
      <c r="L57" s="929"/>
      <c r="M57" s="928"/>
      <c r="N57" s="929"/>
    </row>
  </sheetData>
  <mergeCells count="81">
    <mergeCell ref="A53:A55"/>
    <mergeCell ref="B53:C53"/>
    <mergeCell ref="B54:C54"/>
    <mergeCell ref="B55:C55"/>
    <mergeCell ref="A56:A57"/>
    <mergeCell ref="B56:C56"/>
    <mergeCell ref="B57:C57"/>
    <mergeCell ref="A48:B48"/>
    <mergeCell ref="A49:I49"/>
    <mergeCell ref="A50:A52"/>
    <mergeCell ref="B50:C52"/>
    <mergeCell ref="D50:F51"/>
    <mergeCell ref="G50:N50"/>
    <mergeCell ref="G51:H51"/>
    <mergeCell ref="I51:J51"/>
    <mergeCell ref="K51:L51"/>
    <mergeCell ref="M51:N51"/>
    <mergeCell ref="A43:B43"/>
    <mergeCell ref="A44:H44"/>
    <mergeCell ref="A45:B47"/>
    <mergeCell ref="C45:E46"/>
    <mergeCell ref="F45:M45"/>
    <mergeCell ref="F46:G46"/>
    <mergeCell ref="H46:I46"/>
    <mergeCell ref="J46:K46"/>
    <mergeCell ref="L46:M46"/>
    <mergeCell ref="A40:B42"/>
    <mergeCell ref="C40:E41"/>
    <mergeCell ref="F40:M40"/>
    <mergeCell ref="F41:G41"/>
    <mergeCell ref="H41:I41"/>
    <mergeCell ref="J41:K41"/>
    <mergeCell ref="L41:M41"/>
    <mergeCell ref="A39:G39"/>
    <mergeCell ref="F31:M31"/>
    <mergeCell ref="N31:O32"/>
    <mergeCell ref="P31:Q32"/>
    <mergeCell ref="F32:G32"/>
    <mergeCell ref="H32:I32"/>
    <mergeCell ref="J32:K32"/>
    <mergeCell ref="L32:M32"/>
    <mergeCell ref="A34:B34"/>
    <mergeCell ref="A35:B35"/>
    <mergeCell ref="A36:B36"/>
    <mergeCell ref="A37:B37"/>
    <mergeCell ref="A38:B38"/>
    <mergeCell ref="A26:C26"/>
    <mergeCell ref="A27:C27"/>
    <mergeCell ref="A28:C28"/>
    <mergeCell ref="A29:C29"/>
    <mergeCell ref="A31:B33"/>
    <mergeCell ref="C31:E32"/>
    <mergeCell ref="Q23:R24"/>
    <mergeCell ref="S23:T24"/>
    <mergeCell ref="G24:H24"/>
    <mergeCell ref="I24:J24"/>
    <mergeCell ref="K24:L24"/>
    <mergeCell ref="M24:N24"/>
    <mergeCell ref="O24:P24"/>
    <mergeCell ref="G23:P23"/>
    <mergeCell ref="A18:C18"/>
    <mergeCell ref="A20:C20"/>
    <mergeCell ref="A21:C21"/>
    <mergeCell ref="A23:C25"/>
    <mergeCell ref="D23:F24"/>
    <mergeCell ref="A17:C17"/>
    <mergeCell ref="A7:P7"/>
    <mergeCell ref="A9:C11"/>
    <mergeCell ref="D9:F10"/>
    <mergeCell ref="G9:N9"/>
    <mergeCell ref="O9:P10"/>
    <mergeCell ref="A12:C12"/>
    <mergeCell ref="A13:C13"/>
    <mergeCell ref="A14:C14"/>
    <mergeCell ref="A15:C15"/>
    <mergeCell ref="A16:C16"/>
    <mergeCell ref="Q9:R10"/>
    <mergeCell ref="G10:H10"/>
    <mergeCell ref="I10:J10"/>
    <mergeCell ref="K10:L10"/>
    <mergeCell ref="M10:N10"/>
  </mergeCells>
  <dataValidations count="2">
    <dataValidation allowBlank="1" showInputMessage="1" showErrorMessage="1" errorTitle="Error" error="Por favor ingrese números enteros" sqref="Q9:R10 P31:Q32 S23:T24" xr:uid="{00000000-0002-0000-0400-000000000000}"/>
    <dataValidation type="whole" allowBlank="1" showInputMessage="1" showErrorMessage="1" errorTitle="Error" error="Por favor ingrese números enteros" sqref="A12:C14 O9:P10 A16:C19 A26:C28 N31:O32 Q23:R24 A34:B37 A43:B43 A48:B48 B53:C56" xr:uid="{00000000-0002-0000-0400-000001000000}">
      <formula1>0</formula1>
      <formula2>1000000000</formula2>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V115"/>
  <sheetViews>
    <sheetView tabSelected="1" topLeftCell="A18" workbookViewId="0">
      <selection activeCell="F26" sqref="F26"/>
    </sheetView>
  </sheetViews>
  <sheetFormatPr defaultColWidth="11.42578125" defaultRowHeight="15"/>
  <cols>
    <col min="1" max="1" width="22.5703125" customWidth="1"/>
    <col min="2" max="2" width="45.28515625" customWidth="1"/>
    <col min="53" max="116" width="11.42578125" style="227"/>
  </cols>
  <sheetData>
    <row r="1" spans="1:126">
      <c r="A1" s="541" t="s">
        <v>14</v>
      </c>
      <c r="B1" s="2"/>
      <c r="C1" s="1007"/>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24"/>
      <c r="BB1" s="224"/>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3"/>
      <c r="DN1" s="3"/>
      <c r="DO1" s="3"/>
      <c r="DP1" s="3"/>
      <c r="DQ1" s="3"/>
      <c r="DR1" s="3"/>
      <c r="DS1" s="3"/>
      <c r="DT1" s="3"/>
      <c r="DU1" s="3"/>
      <c r="DV1" s="3"/>
    </row>
    <row r="2" spans="1:126">
      <c r="A2" s="541" t="s">
        <v>15</v>
      </c>
      <c r="B2" s="2"/>
      <c r="C2" s="1007"/>
      <c r="D2" s="2"/>
      <c r="E2" s="2"/>
      <c r="F2" s="2"/>
      <c r="G2" s="2"/>
      <c r="H2" s="2"/>
      <c r="I2" s="2"/>
      <c r="J2" s="2"/>
      <c r="K2" s="2"/>
      <c r="L2" s="2"/>
      <c r="M2" s="2"/>
      <c r="N2" s="2"/>
      <c r="O2" s="3"/>
      <c r="P2" s="3"/>
      <c r="Q2" s="3"/>
      <c r="R2" s="3"/>
      <c r="S2" s="3"/>
      <c r="T2" s="3"/>
      <c r="U2" s="3"/>
      <c r="V2" s="3"/>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24"/>
      <c r="BB2" s="224"/>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3"/>
      <c r="DN2" s="3"/>
      <c r="DO2" s="3"/>
      <c r="DP2" s="3"/>
      <c r="DQ2" s="3"/>
      <c r="DR2" s="3"/>
      <c r="DS2" s="3"/>
      <c r="DT2" s="3"/>
      <c r="DU2" s="3"/>
      <c r="DV2" s="3"/>
    </row>
    <row r="3" spans="1:126">
      <c r="A3" s="541" t="s">
        <v>16</v>
      </c>
      <c r="B3" s="2"/>
      <c r="C3" s="1008"/>
      <c r="D3" s="2"/>
      <c r="E3" s="2"/>
      <c r="F3" s="2"/>
      <c r="G3" s="2"/>
      <c r="H3" s="2"/>
      <c r="I3" s="2"/>
      <c r="J3" s="2"/>
      <c r="K3" s="2"/>
      <c r="L3" s="2"/>
      <c r="M3" s="2"/>
      <c r="N3" s="2"/>
      <c r="O3" s="3"/>
      <c r="P3" s="3"/>
      <c r="Q3" s="3"/>
      <c r="R3" s="3"/>
      <c r="S3" s="3"/>
      <c r="T3" s="3"/>
      <c r="U3" s="3"/>
      <c r="V3" s="3"/>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24"/>
      <c r="BB3" s="224"/>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3"/>
      <c r="DN3" s="3"/>
      <c r="DO3" s="3"/>
      <c r="DP3" s="3"/>
      <c r="DQ3" s="3"/>
      <c r="DR3" s="3"/>
      <c r="DS3" s="3"/>
      <c r="DT3" s="3"/>
      <c r="DU3" s="3"/>
      <c r="DV3" s="3"/>
    </row>
    <row r="4" spans="1:126">
      <c r="A4" s="541" t="s">
        <v>17</v>
      </c>
      <c r="B4" s="2"/>
      <c r="C4" s="1007"/>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24"/>
      <c r="BB4" s="224"/>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3"/>
      <c r="DN4" s="3"/>
      <c r="DO4" s="3"/>
      <c r="DP4" s="3"/>
      <c r="DQ4" s="3"/>
      <c r="DR4" s="3"/>
      <c r="DS4" s="3"/>
      <c r="DT4" s="3"/>
      <c r="DU4" s="3"/>
      <c r="DV4" s="3"/>
    </row>
    <row r="5" spans="1:126">
      <c r="A5" s="541" t="s">
        <v>18</v>
      </c>
      <c r="B5" s="2"/>
      <c r="C5" s="1007"/>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24"/>
      <c r="BB5" s="224"/>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3"/>
      <c r="DN5" s="3"/>
      <c r="DO5" s="3"/>
      <c r="DP5" s="3"/>
      <c r="DQ5" s="3"/>
      <c r="DR5" s="3"/>
      <c r="DS5" s="3"/>
      <c r="DT5" s="3"/>
      <c r="DU5" s="3"/>
      <c r="DV5" s="3"/>
    </row>
    <row r="6" spans="1:126">
      <c r="A6" s="541"/>
      <c r="B6" s="2"/>
      <c r="C6" s="1007"/>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24"/>
      <c r="BB6" s="224"/>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c r="CA6" s="226"/>
      <c r="CB6" s="226"/>
      <c r="CC6" s="226"/>
      <c r="CD6" s="226"/>
      <c r="CE6" s="226"/>
      <c r="CF6" s="226"/>
      <c r="CG6" s="226"/>
      <c r="CH6" s="226"/>
      <c r="CI6" s="226"/>
      <c r="CJ6" s="226"/>
      <c r="CK6" s="226"/>
      <c r="CL6" s="226"/>
      <c r="CM6" s="226"/>
      <c r="CN6" s="226"/>
      <c r="CO6" s="226"/>
      <c r="CP6" s="226"/>
      <c r="CQ6" s="226"/>
      <c r="CR6" s="226"/>
      <c r="CS6" s="226"/>
      <c r="CT6" s="226"/>
      <c r="CU6" s="226"/>
      <c r="CV6" s="226"/>
      <c r="CW6" s="226"/>
      <c r="CX6" s="226"/>
      <c r="CY6" s="226"/>
      <c r="CZ6" s="226"/>
      <c r="DA6" s="226"/>
      <c r="DB6" s="226"/>
      <c r="DC6" s="226"/>
      <c r="DD6" s="226"/>
      <c r="DE6" s="226"/>
      <c r="DF6" s="226"/>
      <c r="DG6" s="226"/>
      <c r="DH6" s="226"/>
      <c r="DI6" s="226"/>
      <c r="DJ6" s="226"/>
      <c r="DK6" s="226"/>
      <c r="DL6" s="226"/>
      <c r="DM6" s="3"/>
      <c r="DN6" s="3"/>
      <c r="DO6" s="3"/>
      <c r="DP6" s="3"/>
      <c r="DQ6" s="3"/>
      <c r="DR6" s="3"/>
      <c r="DS6" s="3"/>
      <c r="DT6" s="3"/>
      <c r="DU6" s="3"/>
      <c r="DV6" s="3"/>
    </row>
    <row r="7" spans="1:126">
      <c r="A7" s="2225" t="s">
        <v>461</v>
      </c>
      <c r="B7" s="2225"/>
      <c r="C7" s="2225"/>
      <c r="D7" s="2225"/>
      <c r="E7" s="2225"/>
      <c r="F7" s="2225"/>
      <c r="G7" s="2225"/>
      <c r="H7" s="2225"/>
      <c r="I7" s="2225"/>
      <c r="J7" s="2225"/>
      <c r="K7" s="2225"/>
      <c r="L7" s="2225"/>
      <c r="M7" s="2225"/>
      <c r="N7" s="2225"/>
      <c r="O7" s="2225"/>
      <c r="P7" s="2225"/>
      <c r="Q7" s="2225"/>
      <c r="R7" s="2225"/>
      <c r="S7" s="2225"/>
      <c r="T7" s="2225"/>
      <c r="U7" s="2225"/>
    </row>
    <row r="8" spans="1:126" ht="15.75">
      <c r="A8" s="839" t="s">
        <v>462</v>
      </c>
      <c r="B8" s="1009"/>
      <c r="C8" s="1010"/>
      <c r="D8" s="1009"/>
      <c r="E8" s="1009"/>
      <c r="F8" s="1009"/>
      <c r="G8" s="1009"/>
      <c r="H8" s="1009"/>
      <c r="I8" s="1009"/>
      <c r="J8" s="1009"/>
      <c r="K8" s="1009"/>
      <c r="L8" s="1009"/>
      <c r="M8" s="1009"/>
      <c r="N8" s="1009"/>
      <c r="O8" s="1009"/>
      <c r="P8" s="1009"/>
      <c r="Q8" s="1009"/>
      <c r="R8" s="1009"/>
      <c r="S8" s="1009"/>
      <c r="T8" s="1009"/>
      <c r="U8" s="1009"/>
    </row>
    <row r="9" spans="1:126">
      <c r="A9" s="2226" t="s">
        <v>463</v>
      </c>
      <c r="B9" s="2226"/>
      <c r="C9" s="2226"/>
      <c r="D9" s="2226"/>
      <c r="E9" s="2226"/>
      <c r="F9" s="2226"/>
      <c r="G9" s="2226"/>
      <c r="H9" s="2227"/>
      <c r="I9" s="2227"/>
      <c r="J9" s="2227"/>
      <c r="K9" s="2227"/>
      <c r="L9" s="2227"/>
      <c r="M9" s="2227"/>
      <c r="N9" s="2227"/>
      <c r="O9" s="2227"/>
      <c r="P9" s="1912"/>
      <c r="Q9" s="1912"/>
      <c r="R9" s="1912"/>
      <c r="S9" s="1912"/>
      <c r="T9" s="1912"/>
      <c r="U9" s="1912"/>
      <c r="V9" s="1912"/>
      <c r="W9" s="1912"/>
      <c r="X9" s="1912"/>
      <c r="Y9" s="1912"/>
      <c r="Z9" s="1912"/>
      <c r="AA9" s="1912"/>
      <c r="AB9" s="1912"/>
      <c r="AC9" s="1912"/>
      <c r="AD9" s="1912"/>
      <c r="AE9" s="1912"/>
      <c r="AF9" s="1912"/>
      <c r="AG9" s="1912"/>
      <c r="AH9" s="1912"/>
      <c r="AI9" s="1912"/>
      <c r="AJ9" s="1912"/>
      <c r="AK9" s="1912"/>
      <c r="AL9" s="1912"/>
      <c r="AM9" s="1912"/>
    </row>
    <row r="10" spans="1:126" ht="26.25" customHeight="1">
      <c r="A10" s="2228" t="s">
        <v>315</v>
      </c>
      <c r="B10" s="2228"/>
      <c r="C10" s="2228" t="s">
        <v>193</v>
      </c>
      <c r="D10" s="2228"/>
      <c r="E10" s="2228"/>
      <c r="F10" s="2228" t="s">
        <v>464</v>
      </c>
      <c r="G10" s="2228"/>
      <c r="H10" s="2228"/>
      <c r="I10" s="2228"/>
      <c r="J10" s="2228"/>
      <c r="K10" s="2228"/>
      <c r="L10" s="2228"/>
      <c r="M10" s="2228"/>
      <c r="N10" s="2228"/>
      <c r="O10" s="2228"/>
      <c r="P10" s="2228"/>
      <c r="Q10" s="2228"/>
      <c r="R10" s="2228"/>
      <c r="S10" s="2228"/>
      <c r="T10" s="2228"/>
      <c r="U10" s="2228"/>
      <c r="V10" s="2228"/>
      <c r="W10" s="2228"/>
      <c r="X10" s="2228"/>
      <c r="Y10" s="2228"/>
      <c r="Z10" s="2228"/>
      <c r="AA10" s="2228"/>
      <c r="AB10" s="2228"/>
      <c r="AC10" s="2228"/>
      <c r="AD10" s="2228"/>
      <c r="AE10" s="2228"/>
      <c r="AF10" s="2228"/>
      <c r="AG10" s="2228"/>
      <c r="AH10" s="2228"/>
      <c r="AI10" s="2228"/>
      <c r="AJ10" s="2228"/>
      <c r="AK10" s="2228"/>
      <c r="AL10" s="2228"/>
      <c r="AM10" s="2229"/>
      <c r="AN10" s="2237" t="s">
        <v>465</v>
      </c>
      <c r="AO10" s="2237" t="s">
        <v>466</v>
      </c>
      <c r="AP10" s="1929" t="s">
        <v>25</v>
      </c>
      <c r="AQ10" s="1911"/>
      <c r="AR10" s="2240" t="s">
        <v>26</v>
      </c>
      <c r="AS10" s="2241"/>
      <c r="AT10" s="2244" t="s">
        <v>467</v>
      </c>
      <c r="AU10" s="2234" t="s">
        <v>468</v>
      </c>
      <c r="AV10" s="1011"/>
      <c r="AW10" s="1011"/>
      <c r="AX10" s="1011"/>
      <c r="AY10" s="1011"/>
      <c r="AZ10" s="1011"/>
      <c r="BA10" s="1191"/>
      <c r="BB10" s="1191"/>
      <c r="BC10" s="1191"/>
      <c r="BD10" s="1191"/>
      <c r="BE10" s="1191"/>
      <c r="BF10" s="1191"/>
      <c r="BG10" s="1191"/>
      <c r="BH10" s="1191"/>
      <c r="BI10" s="1191"/>
      <c r="BJ10" s="1191"/>
      <c r="BK10" s="1191"/>
      <c r="BL10" s="1191"/>
      <c r="BM10" s="1191"/>
      <c r="BN10" s="1191"/>
      <c r="BO10" s="1191"/>
      <c r="BP10" s="1191"/>
      <c r="BQ10" s="1191"/>
      <c r="BR10" s="1191"/>
      <c r="BS10" s="1191"/>
      <c r="BT10" s="1191"/>
      <c r="BU10" s="1191"/>
      <c r="BV10" s="1191"/>
      <c r="BW10" s="1191"/>
      <c r="BX10" s="1191"/>
      <c r="BY10" s="1191"/>
      <c r="BZ10" s="1191"/>
      <c r="CA10" s="1191"/>
      <c r="CB10" s="1191"/>
      <c r="CC10" s="1191"/>
      <c r="CD10" s="1191"/>
      <c r="CE10" s="1191"/>
      <c r="CF10" s="1191"/>
      <c r="CG10" s="1191"/>
      <c r="CH10" s="1191"/>
      <c r="CI10" s="1191"/>
      <c r="CJ10" s="1191"/>
      <c r="CK10" s="1191"/>
      <c r="CL10" s="1191"/>
      <c r="CM10" s="1191"/>
      <c r="CN10" s="1191"/>
      <c r="CO10" s="1191"/>
      <c r="CP10" s="1191"/>
      <c r="CQ10" s="1191"/>
      <c r="CR10" s="1191"/>
      <c r="CS10" s="1191"/>
      <c r="CT10" s="1191"/>
      <c r="CU10" s="1191"/>
      <c r="CV10" s="1191"/>
      <c r="CW10" s="1191"/>
      <c r="CX10" s="1191"/>
      <c r="CY10" s="1191"/>
      <c r="CZ10" s="1191"/>
      <c r="DA10" s="1191"/>
      <c r="DB10" s="1191"/>
      <c r="DC10" s="1191"/>
      <c r="DD10" s="1191"/>
      <c r="DE10" s="1191"/>
      <c r="DF10" s="1191"/>
      <c r="DG10" s="1191"/>
      <c r="DH10" s="1191"/>
      <c r="DI10" s="1191"/>
      <c r="DJ10" s="1191"/>
      <c r="DK10" s="1191"/>
      <c r="DL10" s="1191"/>
      <c r="DM10" s="1011"/>
      <c r="DN10" s="1011"/>
      <c r="DO10" s="1011"/>
      <c r="DP10" s="1011"/>
      <c r="DQ10" s="1011"/>
      <c r="DR10" s="1011"/>
      <c r="DS10" s="1011"/>
      <c r="DT10" s="1011"/>
      <c r="DU10" s="1011"/>
      <c r="DV10" s="1011"/>
    </row>
    <row r="11" spans="1:126">
      <c r="A11" s="2228"/>
      <c r="B11" s="2228"/>
      <c r="C11" s="2228"/>
      <c r="D11" s="2228"/>
      <c r="E11" s="2228"/>
      <c r="F11" s="2230" t="s">
        <v>280</v>
      </c>
      <c r="G11" s="2229"/>
      <c r="H11" s="2228" t="s">
        <v>281</v>
      </c>
      <c r="I11" s="2229"/>
      <c r="J11" s="2032" t="s">
        <v>258</v>
      </c>
      <c r="K11" s="1935"/>
      <c r="L11" s="2032" t="s">
        <v>29</v>
      </c>
      <c r="M11" s="1935"/>
      <c r="N11" s="2032" t="s">
        <v>30</v>
      </c>
      <c r="O11" s="1935"/>
      <c r="P11" s="2032" t="s">
        <v>31</v>
      </c>
      <c r="Q11" s="1935"/>
      <c r="R11" s="2032" t="s">
        <v>32</v>
      </c>
      <c r="S11" s="1935"/>
      <c r="T11" s="2032" t="s">
        <v>33</v>
      </c>
      <c r="U11" s="1935"/>
      <c r="V11" s="2032" t="s">
        <v>34</v>
      </c>
      <c r="W11" s="1935"/>
      <c r="X11" s="2032" t="s">
        <v>35</v>
      </c>
      <c r="Y11" s="1935"/>
      <c r="Z11" s="2032" t="s">
        <v>36</v>
      </c>
      <c r="AA11" s="1935"/>
      <c r="AB11" s="2032" t="s">
        <v>37</v>
      </c>
      <c r="AC11" s="1935"/>
      <c r="AD11" s="2032" t="s">
        <v>38</v>
      </c>
      <c r="AE11" s="1935"/>
      <c r="AF11" s="2034" t="s">
        <v>39</v>
      </c>
      <c r="AG11" s="2035"/>
      <c r="AH11" s="2034" t="s">
        <v>282</v>
      </c>
      <c r="AI11" s="2035"/>
      <c r="AJ11" s="2034" t="s">
        <v>283</v>
      </c>
      <c r="AK11" s="2035"/>
      <c r="AL11" s="2199" t="s">
        <v>284</v>
      </c>
      <c r="AM11" s="2232"/>
      <c r="AN11" s="2238"/>
      <c r="AO11" s="2238"/>
      <c r="AP11" s="1930"/>
      <c r="AQ11" s="1913"/>
      <c r="AR11" s="2242"/>
      <c r="AS11" s="2243"/>
      <c r="AT11" s="2244"/>
      <c r="AU11" s="2235"/>
      <c r="AV11" s="7"/>
      <c r="AW11" s="7"/>
      <c r="AX11" s="7"/>
      <c r="AY11" s="7"/>
      <c r="AZ11" s="7"/>
      <c r="BA11" s="81"/>
      <c r="BB11" s="81"/>
      <c r="BC11" s="81"/>
      <c r="BD11" s="2233"/>
      <c r="BE11" s="2233"/>
      <c r="BF11" s="2233"/>
      <c r="BG11" s="2233"/>
      <c r="BH11" s="2233"/>
      <c r="BI11" s="2233"/>
      <c r="BJ11" s="2233"/>
      <c r="BK11" s="2233"/>
      <c r="BL11" s="2233"/>
      <c r="BM11" s="2233"/>
      <c r="BN11" s="2231"/>
      <c r="BO11" s="2231"/>
      <c r="BP11" s="2231"/>
      <c r="BQ11" s="2231"/>
      <c r="BR11" s="2231"/>
      <c r="BS11" s="2231"/>
      <c r="BT11" s="2231"/>
      <c r="BU11" s="2231"/>
      <c r="BV11" s="2231"/>
      <c r="BW11" s="2231"/>
      <c r="BX11" s="2231"/>
      <c r="BY11" s="2231"/>
      <c r="BZ11" s="2231"/>
      <c r="CA11" s="2231"/>
      <c r="CB11" s="2231"/>
      <c r="CC11" s="2231"/>
      <c r="CD11" s="2231"/>
      <c r="CE11" s="2231"/>
      <c r="CF11" s="2231"/>
      <c r="CG11" s="2231"/>
      <c r="CH11" s="2231"/>
      <c r="CI11" s="2231"/>
      <c r="CJ11" s="2231"/>
      <c r="CK11" s="2231"/>
      <c r="CL11" s="81"/>
      <c r="CM11" s="81"/>
      <c r="CN11" s="2233"/>
      <c r="CO11" s="2233"/>
      <c r="CP11" s="2233"/>
      <c r="CQ11" s="2233"/>
      <c r="CR11" s="2233"/>
      <c r="CS11" s="2233"/>
      <c r="CT11" s="2233"/>
      <c r="CU11" s="2233"/>
      <c r="CV11" s="2233"/>
      <c r="CW11" s="2233"/>
      <c r="CX11" s="2231"/>
      <c r="CY11" s="2231"/>
      <c r="CZ11" s="2231"/>
      <c r="DA11" s="2231"/>
      <c r="DB11" s="2231"/>
      <c r="DC11" s="2231"/>
      <c r="DD11" s="2231"/>
      <c r="DE11" s="2231"/>
      <c r="DF11" s="2231"/>
      <c r="DG11" s="2231"/>
      <c r="DH11" s="2231"/>
      <c r="DI11" s="2231"/>
      <c r="DJ11" s="2231"/>
      <c r="DK11" s="2231"/>
      <c r="DL11" s="2245"/>
      <c r="DM11" s="2245"/>
      <c r="DN11" s="2245"/>
      <c r="DO11" s="2245"/>
      <c r="DP11" s="2245"/>
      <c r="DQ11" s="2245"/>
      <c r="DR11" s="2245"/>
      <c r="DS11" s="2245"/>
      <c r="DT11" s="2245"/>
      <c r="DU11" s="2245"/>
      <c r="DV11" s="7"/>
    </row>
    <row r="12" spans="1:126" ht="21">
      <c r="A12" s="2228"/>
      <c r="B12" s="2228"/>
      <c r="C12" s="1012" t="s">
        <v>173</v>
      </c>
      <c r="D12" s="890" t="s">
        <v>174</v>
      </c>
      <c r="E12" s="122" t="s">
        <v>175</v>
      </c>
      <c r="F12" s="561"/>
      <c r="G12" s="122" t="s">
        <v>175</v>
      </c>
      <c r="H12" s="561" t="s">
        <v>174</v>
      </c>
      <c r="I12" s="122" t="s">
        <v>175</v>
      </c>
      <c r="J12" s="561" t="s">
        <v>174</v>
      </c>
      <c r="K12" s="122" t="s">
        <v>175</v>
      </c>
      <c r="L12" s="561" t="s">
        <v>174</v>
      </c>
      <c r="M12" s="122" t="s">
        <v>175</v>
      </c>
      <c r="N12" s="561" t="s">
        <v>174</v>
      </c>
      <c r="O12" s="122" t="s">
        <v>175</v>
      </c>
      <c r="P12" s="561" t="s">
        <v>174</v>
      </c>
      <c r="Q12" s="122" t="s">
        <v>175</v>
      </c>
      <c r="R12" s="561" t="s">
        <v>174</v>
      </c>
      <c r="S12" s="122" t="s">
        <v>175</v>
      </c>
      <c r="T12" s="561" t="s">
        <v>174</v>
      </c>
      <c r="U12" s="122" t="s">
        <v>175</v>
      </c>
      <c r="V12" s="561" t="s">
        <v>174</v>
      </c>
      <c r="W12" s="122" t="s">
        <v>175</v>
      </c>
      <c r="X12" s="561" t="s">
        <v>174</v>
      </c>
      <c r="Y12" s="122" t="s">
        <v>175</v>
      </c>
      <c r="Z12" s="561" t="s">
        <v>174</v>
      </c>
      <c r="AA12" s="122" t="s">
        <v>175</v>
      </c>
      <c r="AB12" s="561" t="s">
        <v>174</v>
      </c>
      <c r="AC12" s="122" t="s">
        <v>175</v>
      </c>
      <c r="AD12" s="561" t="s">
        <v>174</v>
      </c>
      <c r="AE12" s="122" t="s">
        <v>175</v>
      </c>
      <c r="AF12" s="562" t="s">
        <v>285</v>
      </c>
      <c r="AG12" s="563" t="s">
        <v>175</v>
      </c>
      <c r="AH12" s="562" t="s">
        <v>285</v>
      </c>
      <c r="AI12" s="563" t="s">
        <v>175</v>
      </c>
      <c r="AJ12" s="562" t="s">
        <v>285</v>
      </c>
      <c r="AK12" s="563" t="s">
        <v>175</v>
      </c>
      <c r="AL12" s="555" t="s">
        <v>174</v>
      </c>
      <c r="AM12" s="1013" t="s">
        <v>175</v>
      </c>
      <c r="AN12" s="2239"/>
      <c r="AO12" s="2239"/>
      <c r="AP12" s="275" t="s">
        <v>174</v>
      </c>
      <c r="AQ12" s="1014" t="s">
        <v>175</v>
      </c>
      <c r="AR12" s="890" t="s">
        <v>174</v>
      </c>
      <c r="AS12" s="1015" t="s">
        <v>175</v>
      </c>
      <c r="AT12" s="2244"/>
      <c r="AU12" s="2236"/>
      <c r="AV12" s="7"/>
      <c r="AW12" s="7"/>
      <c r="AX12" s="7"/>
      <c r="AY12" s="7"/>
      <c r="AZ12" s="7"/>
      <c r="BA12" s="81"/>
      <c r="BB12" s="81"/>
      <c r="BC12" s="81"/>
      <c r="BD12" s="230"/>
      <c r="BE12" s="230"/>
      <c r="BF12" s="230"/>
      <c r="BG12" s="230"/>
      <c r="BH12" s="230"/>
      <c r="BI12" s="230"/>
      <c r="BJ12" s="230"/>
      <c r="BK12" s="230"/>
      <c r="BL12" s="230"/>
      <c r="BM12" s="230"/>
      <c r="BN12" s="230"/>
      <c r="BO12" s="230"/>
      <c r="BP12" s="230"/>
      <c r="BQ12" s="230"/>
      <c r="BR12" s="230"/>
      <c r="BS12" s="230"/>
      <c r="BT12" s="230"/>
      <c r="BU12" s="230"/>
      <c r="BV12" s="230"/>
      <c r="BW12" s="230"/>
      <c r="BX12" s="230"/>
      <c r="BY12" s="230"/>
      <c r="BZ12" s="230"/>
      <c r="CA12" s="230"/>
      <c r="CB12" s="230"/>
      <c r="CC12" s="230"/>
      <c r="CD12" s="230"/>
      <c r="CE12" s="230"/>
      <c r="CF12" s="230"/>
      <c r="CG12" s="230"/>
      <c r="CH12" s="230"/>
      <c r="CI12" s="230"/>
      <c r="CJ12" s="230"/>
      <c r="CK12" s="230"/>
      <c r="CL12" s="81"/>
      <c r="CM12" s="81"/>
      <c r="CN12" s="230"/>
      <c r="CO12" s="230"/>
      <c r="CP12" s="230"/>
      <c r="CQ12" s="230"/>
      <c r="CR12" s="230"/>
      <c r="CS12" s="230"/>
      <c r="CT12" s="230"/>
      <c r="CU12" s="230"/>
      <c r="CV12" s="230"/>
      <c r="CW12" s="230"/>
      <c r="CX12" s="230"/>
      <c r="CY12" s="230"/>
      <c r="CZ12" s="230"/>
      <c r="DA12" s="230"/>
      <c r="DB12" s="230"/>
      <c r="DC12" s="230"/>
      <c r="DD12" s="230"/>
      <c r="DE12" s="230"/>
      <c r="DF12" s="230"/>
      <c r="DG12" s="230"/>
      <c r="DH12" s="230"/>
      <c r="DI12" s="230"/>
      <c r="DJ12" s="230"/>
      <c r="DK12" s="230"/>
      <c r="DL12" s="230"/>
      <c r="DM12" s="13"/>
      <c r="DN12" s="13"/>
      <c r="DO12" s="13"/>
      <c r="DP12" s="13"/>
      <c r="DQ12" s="13"/>
      <c r="DR12" s="13"/>
      <c r="DS12" s="13"/>
      <c r="DT12" s="13"/>
      <c r="DU12" s="13"/>
      <c r="DV12" s="7"/>
    </row>
    <row r="13" spans="1:126" s="8" customFormat="1" ht="22.5" customHeight="1">
      <c r="A13" s="2165" t="s">
        <v>469</v>
      </c>
      <c r="B13" s="2246"/>
      <c r="C13" s="1016">
        <f>SUM(D13:E13)</f>
        <v>0</v>
      </c>
      <c r="D13" s="1017">
        <f>+F13+H13+J13+L13+N13+P13+R13+T13+V13+X13+Z13+AB13+AD13+AF13+AH13+AJ13+AL13</f>
        <v>0</v>
      </c>
      <c r="E13" s="1018">
        <f>+G13+I13+K13+M13+O13+Q13+S13+U13+W13+Y13+AA13+AC13+AE13+AG13+AI13+AK13+AM13</f>
        <v>0</v>
      </c>
      <c r="F13" s="868"/>
      <c r="G13" s="1019"/>
      <c r="H13" s="868"/>
      <c r="I13" s="869"/>
      <c r="J13" s="1020"/>
      <c r="K13" s="1019"/>
      <c r="L13" s="868"/>
      <c r="M13" s="869"/>
      <c r="N13" s="868"/>
      <c r="O13" s="869"/>
      <c r="P13" s="868"/>
      <c r="Q13" s="869"/>
      <c r="R13" s="868"/>
      <c r="S13" s="869"/>
      <c r="T13" s="870"/>
      <c r="U13" s="1020"/>
      <c r="V13" s="868"/>
      <c r="W13" s="869"/>
      <c r="X13" s="1020"/>
      <c r="Y13" s="1019"/>
      <c r="Z13" s="868"/>
      <c r="AA13" s="869"/>
      <c r="AB13" s="868"/>
      <c r="AC13" s="869"/>
      <c r="AD13" s="868"/>
      <c r="AE13" s="869"/>
      <c r="AF13" s="868"/>
      <c r="AG13" s="869"/>
      <c r="AH13" s="868"/>
      <c r="AI13" s="869"/>
      <c r="AJ13" s="868"/>
      <c r="AK13" s="869"/>
      <c r="AL13" s="1020"/>
      <c r="AM13" s="1019"/>
      <c r="AN13" s="1021"/>
      <c r="AO13" s="1021"/>
      <c r="AP13" s="1020"/>
      <c r="AQ13" s="1022"/>
      <c r="AR13" s="1020"/>
      <c r="AS13" s="1022"/>
      <c r="AT13" s="870"/>
      <c r="AU13" s="870"/>
      <c r="AV13" s="259"/>
      <c r="AW13" s="259"/>
      <c r="AX13" s="259"/>
      <c r="AY13" s="259"/>
      <c r="AZ13" s="259"/>
      <c r="BA13" s="81"/>
      <c r="BB13" s="81"/>
      <c r="BC13" s="81"/>
      <c r="BD13" s="81"/>
      <c r="BE13" s="81"/>
      <c r="BF13" s="81"/>
      <c r="BG13" s="81"/>
      <c r="BH13" s="81"/>
      <c r="BI13" s="81"/>
      <c r="BJ13" s="81"/>
      <c r="BK13" s="81"/>
      <c r="BL13" s="81"/>
      <c r="BM13" s="81"/>
      <c r="BN13" s="81"/>
      <c r="BO13" s="81"/>
      <c r="BP13" s="81"/>
      <c r="BQ13" s="81"/>
      <c r="BR13" s="81"/>
      <c r="BS13" s="244"/>
      <c r="BT13" s="244"/>
      <c r="BU13" s="244"/>
      <c r="BV13" s="81"/>
      <c r="BW13" s="81"/>
      <c r="BX13" s="81"/>
      <c r="BY13" s="81"/>
      <c r="BZ13" s="81"/>
      <c r="CA13" s="81"/>
      <c r="CB13" s="81"/>
      <c r="CC13" s="81"/>
      <c r="CD13" s="81"/>
      <c r="CE13" s="81"/>
      <c r="CF13" s="81"/>
      <c r="CG13" s="81"/>
      <c r="CH13" s="81"/>
      <c r="CI13" s="81"/>
      <c r="CJ13" s="81"/>
      <c r="CK13" s="81"/>
      <c r="CL13" s="81"/>
      <c r="CM13" s="244"/>
      <c r="CN13" s="244"/>
      <c r="CO13" s="244"/>
      <c r="CP13" s="227"/>
      <c r="CQ13" s="81"/>
      <c r="CR13" s="81"/>
      <c r="CS13" s="81"/>
      <c r="CT13" s="81"/>
      <c r="CU13" s="81"/>
      <c r="CV13" s="81"/>
      <c r="CW13" s="81"/>
      <c r="CX13" s="81"/>
      <c r="CY13" s="81"/>
      <c r="CZ13" s="81"/>
      <c r="DA13" s="81"/>
      <c r="DB13" s="81"/>
      <c r="DC13" s="81"/>
      <c r="DD13" s="81"/>
      <c r="DE13" s="81"/>
      <c r="DF13" s="81"/>
      <c r="DG13" s="81"/>
      <c r="DH13" s="81"/>
      <c r="DI13" s="81"/>
      <c r="DJ13" s="81"/>
      <c r="DK13" s="81"/>
      <c r="DL13" s="81"/>
    </row>
    <row r="14" spans="1:126" ht="24.75" customHeight="1">
      <c r="A14" s="2247" t="s">
        <v>470</v>
      </c>
      <c r="B14" s="2248"/>
      <c r="C14" s="2249"/>
      <c r="D14" s="2250"/>
      <c r="E14" s="2250"/>
      <c r="F14" s="2250"/>
      <c r="G14" s="2250"/>
      <c r="H14" s="2250"/>
      <c r="I14" s="2250"/>
      <c r="J14" s="2250"/>
      <c r="K14" s="2250"/>
      <c r="L14" s="2250"/>
      <c r="M14" s="2250"/>
      <c r="N14" s="2250"/>
      <c r="O14" s="2250"/>
      <c r="P14" s="2250"/>
      <c r="Q14" s="2250"/>
      <c r="R14" s="2250"/>
      <c r="S14" s="2250"/>
      <c r="T14" s="2250"/>
      <c r="U14" s="2250"/>
      <c r="V14" s="2250"/>
      <c r="W14" s="2250"/>
      <c r="X14" s="2250"/>
      <c r="Y14" s="2250"/>
      <c r="Z14" s="2250"/>
      <c r="AA14" s="2250"/>
      <c r="AB14" s="2250"/>
      <c r="AC14" s="2250"/>
      <c r="AD14" s="2250"/>
      <c r="AE14" s="2250"/>
      <c r="AF14" s="2250"/>
      <c r="AG14" s="2250"/>
      <c r="AH14" s="2250"/>
      <c r="AI14" s="2250"/>
      <c r="AJ14" s="2250"/>
      <c r="AK14" s="2250"/>
      <c r="AL14" s="2250"/>
      <c r="AM14" s="2250"/>
      <c r="AN14" s="2250"/>
      <c r="AO14" s="2250"/>
      <c r="AP14" s="2250"/>
      <c r="AQ14" s="2250"/>
      <c r="AR14" s="2250"/>
      <c r="AS14" s="2251"/>
      <c r="AT14" s="1023"/>
      <c r="AU14" s="1188"/>
      <c r="AV14" s="259"/>
      <c r="AW14" s="259"/>
      <c r="AX14" s="259"/>
      <c r="AY14" s="259"/>
      <c r="AZ14" s="259"/>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7"/>
      <c r="DN14" s="7"/>
      <c r="DO14" s="7"/>
      <c r="DP14" s="7"/>
      <c r="DQ14" s="7"/>
      <c r="DR14" s="7"/>
      <c r="DS14" s="7"/>
      <c r="DT14" s="7"/>
      <c r="DU14" s="7"/>
      <c r="DV14" s="7"/>
    </row>
    <row r="15" spans="1:126">
      <c r="A15" s="2252" t="s">
        <v>471</v>
      </c>
      <c r="B15" s="1810" t="s">
        <v>472</v>
      </c>
      <c r="C15" s="1025">
        <f t="shared" ref="C15:C17" si="0">SUM(D15:E15)</f>
        <v>0</v>
      </c>
      <c r="D15" s="618">
        <v>0</v>
      </c>
      <c r="E15" s="1026">
        <v>0</v>
      </c>
      <c r="F15" s="736"/>
      <c r="G15" s="621"/>
      <c r="H15" s="736"/>
      <c r="I15" s="621"/>
      <c r="J15" s="736"/>
      <c r="K15" s="621"/>
      <c r="L15" s="736"/>
      <c r="M15" s="621"/>
      <c r="N15" s="736"/>
      <c r="O15" s="621"/>
      <c r="P15" s="736"/>
      <c r="Q15" s="621"/>
      <c r="R15" s="736"/>
      <c r="S15" s="621"/>
      <c r="T15" s="736"/>
      <c r="U15" s="621"/>
      <c r="V15" s="736"/>
      <c r="W15" s="621"/>
      <c r="X15" s="736"/>
      <c r="Y15" s="621"/>
      <c r="Z15" s="736"/>
      <c r="AA15" s="621"/>
      <c r="AB15" s="736"/>
      <c r="AC15" s="621"/>
      <c r="AD15" s="736"/>
      <c r="AE15" s="621"/>
      <c r="AF15" s="736"/>
      <c r="AG15" s="621"/>
      <c r="AH15" s="736"/>
      <c r="AI15" s="621"/>
      <c r="AJ15" s="736"/>
      <c r="AK15" s="621"/>
      <c r="AL15" s="736"/>
      <c r="AM15" s="737"/>
      <c r="AN15" s="1027"/>
      <c r="AO15" s="1027"/>
      <c r="AP15" s="620"/>
      <c r="AQ15" s="737"/>
      <c r="AR15" s="620"/>
      <c r="AS15" s="621"/>
      <c r="AT15" s="1028"/>
      <c r="AU15" s="1037"/>
      <c r="AV15" s="259"/>
      <c r="AW15" s="259"/>
      <c r="AX15" s="259"/>
      <c r="AY15" s="259"/>
      <c r="AZ15" s="259"/>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7"/>
      <c r="DN15" s="7"/>
      <c r="DO15" s="7"/>
      <c r="DP15" s="7"/>
      <c r="DQ15" s="7"/>
      <c r="DR15" s="7"/>
      <c r="DS15" s="7"/>
      <c r="DT15" s="7"/>
      <c r="DU15" s="7"/>
      <c r="DV15" s="7"/>
    </row>
    <row r="16" spans="1:126">
      <c r="A16" s="2253"/>
      <c r="B16" s="1811" t="s">
        <v>473</v>
      </c>
      <c r="C16" s="1030">
        <f t="shared" si="0"/>
        <v>0</v>
      </c>
      <c r="D16" s="609">
        <v>0</v>
      </c>
      <c r="E16" s="1031">
        <v>0</v>
      </c>
      <c r="F16" s="766"/>
      <c r="G16" s="767"/>
      <c r="H16" s="766"/>
      <c r="I16" s="767"/>
      <c r="J16" s="766"/>
      <c r="K16" s="767"/>
      <c r="L16" s="766"/>
      <c r="M16" s="767"/>
      <c r="N16" s="766"/>
      <c r="O16" s="767"/>
      <c r="P16" s="766"/>
      <c r="Q16" s="767"/>
      <c r="R16" s="766"/>
      <c r="S16" s="767"/>
      <c r="T16" s="766"/>
      <c r="U16" s="767"/>
      <c r="V16" s="766"/>
      <c r="W16" s="767"/>
      <c r="X16" s="766"/>
      <c r="Y16" s="767"/>
      <c r="Z16" s="766"/>
      <c r="AA16" s="767"/>
      <c r="AB16" s="766"/>
      <c r="AC16" s="767"/>
      <c r="AD16" s="766"/>
      <c r="AE16" s="767"/>
      <c r="AF16" s="766"/>
      <c r="AG16" s="767"/>
      <c r="AH16" s="766"/>
      <c r="AI16" s="767"/>
      <c r="AJ16" s="766"/>
      <c r="AK16" s="767"/>
      <c r="AL16" s="766"/>
      <c r="AM16" s="768"/>
      <c r="AN16" s="1032"/>
      <c r="AO16" s="1032"/>
      <c r="AP16" s="769"/>
      <c r="AQ16" s="768"/>
      <c r="AR16" s="769"/>
      <c r="AS16" s="767"/>
      <c r="AT16" s="1028"/>
      <c r="AU16" s="1189"/>
      <c r="AV16" s="259"/>
      <c r="AW16" s="259"/>
      <c r="AX16" s="259"/>
      <c r="AY16" s="259"/>
      <c r="AZ16" s="259"/>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7"/>
      <c r="DN16" s="7"/>
      <c r="DO16" s="7"/>
      <c r="DP16" s="7"/>
      <c r="DQ16" s="7"/>
      <c r="DR16" s="7"/>
      <c r="DS16" s="7"/>
      <c r="DT16" s="7"/>
      <c r="DU16" s="7"/>
      <c r="DV16" s="7"/>
    </row>
    <row r="17" spans="1:126">
      <c r="A17" s="2254" t="s">
        <v>474</v>
      </c>
      <c r="B17" s="2254"/>
      <c r="C17" s="1033">
        <f t="shared" si="0"/>
        <v>0</v>
      </c>
      <c r="D17" s="676">
        <v>0</v>
      </c>
      <c r="E17" s="785">
        <v>0</v>
      </c>
      <c r="F17" s="829"/>
      <c r="G17" s="830"/>
      <c r="H17" s="829"/>
      <c r="I17" s="830"/>
      <c r="J17" s="829"/>
      <c r="K17" s="830"/>
      <c r="L17" s="829"/>
      <c r="M17" s="830"/>
      <c r="N17" s="829"/>
      <c r="O17" s="830"/>
      <c r="P17" s="829"/>
      <c r="Q17" s="830"/>
      <c r="R17" s="829"/>
      <c r="S17" s="830"/>
      <c r="T17" s="829"/>
      <c r="U17" s="830"/>
      <c r="V17" s="829"/>
      <c r="W17" s="830"/>
      <c r="X17" s="829"/>
      <c r="Y17" s="830"/>
      <c r="Z17" s="829"/>
      <c r="AA17" s="830"/>
      <c r="AB17" s="829"/>
      <c r="AC17" s="830"/>
      <c r="AD17" s="829"/>
      <c r="AE17" s="830"/>
      <c r="AF17" s="829"/>
      <c r="AG17" s="830"/>
      <c r="AH17" s="829"/>
      <c r="AI17" s="830"/>
      <c r="AJ17" s="829"/>
      <c r="AK17" s="830"/>
      <c r="AL17" s="829"/>
      <c r="AM17" s="832"/>
      <c r="AN17" s="1034"/>
      <c r="AO17" s="1034"/>
      <c r="AP17" s="833"/>
      <c r="AQ17" s="832"/>
      <c r="AR17" s="833"/>
      <c r="AS17" s="830"/>
      <c r="AT17" s="1028"/>
      <c r="AU17" s="866"/>
      <c r="AV17" s="259"/>
      <c r="AW17" s="259"/>
      <c r="AX17" s="259"/>
      <c r="AY17" s="259"/>
      <c r="AZ17" s="259"/>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7"/>
      <c r="DN17" s="7"/>
      <c r="DO17" s="7"/>
      <c r="DP17" s="7"/>
      <c r="DQ17" s="7"/>
      <c r="DR17" s="7"/>
      <c r="DS17" s="7"/>
      <c r="DT17" s="7"/>
      <c r="DU17" s="7"/>
      <c r="DV17" s="7"/>
    </row>
    <row r="18" spans="1:126" s="667" customFormat="1" ht="19.5" customHeight="1">
      <c r="A18" s="2255" t="s">
        <v>475</v>
      </c>
      <c r="B18" s="1039" t="s">
        <v>476</v>
      </c>
      <c r="C18" s="1040">
        <f t="shared" ref="C18:C19" si="1">SUM(D18:E18)</f>
        <v>0</v>
      </c>
      <c r="D18" s="1041">
        <f>+H18+J18+L18+N18+P18+R18+T18+V18+X18+Z18+AB18+AD18+AF18+AH18+AJ18+AL18</f>
        <v>0</v>
      </c>
      <c r="E18" s="1035">
        <f>+I18+K18+M18+O18+Q18+S18+U18+W18+Y18+AA18+AC18+AE18+AG18+AI18+AK18+AM18</f>
        <v>0</v>
      </c>
      <c r="F18" s="1042"/>
      <c r="G18" s="1043"/>
      <c r="H18" s="571"/>
      <c r="I18" s="572"/>
      <c r="J18" s="571"/>
      <c r="K18" s="572"/>
      <c r="L18" s="571"/>
      <c r="M18" s="572"/>
      <c r="N18" s="571"/>
      <c r="O18" s="572"/>
      <c r="P18" s="571"/>
      <c r="Q18" s="572"/>
      <c r="R18" s="571"/>
      <c r="S18" s="572"/>
      <c r="T18" s="571"/>
      <c r="U18" s="572"/>
      <c r="V18" s="571"/>
      <c r="W18" s="572"/>
      <c r="X18" s="571"/>
      <c r="Y18" s="572"/>
      <c r="Z18" s="571"/>
      <c r="AA18" s="572"/>
      <c r="AB18" s="571"/>
      <c r="AC18" s="572"/>
      <c r="AD18" s="571"/>
      <c r="AE18" s="572"/>
      <c r="AF18" s="571"/>
      <c r="AG18" s="572"/>
      <c r="AH18" s="571"/>
      <c r="AI18" s="572"/>
      <c r="AJ18" s="571"/>
      <c r="AK18" s="572"/>
      <c r="AL18" s="571"/>
      <c r="AM18" s="606"/>
      <c r="AN18" s="576"/>
      <c r="AO18" s="576"/>
      <c r="AP18" s="1036"/>
      <c r="AQ18" s="606"/>
      <c r="AR18" s="1036"/>
      <c r="AS18" s="606"/>
      <c r="AT18" s="1037"/>
      <c r="AU18" s="1037"/>
      <c r="AV18" s="259"/>
      <c r="AW18" s="259"/>
      <c r="AX18" s="259"/>
      <c r="AY18" s="259"/>
      <c r="AZ18" s="259"/>
      <c r="BA18" s="81"/>
      <c r="BB18" s="81"/>
      <c r="BC18" s="81"/>
      <c r="BD18" s="81"/>
      <c r="BE18" s="81"/>
      <c r="BF18" s="81"/>
      <c r="BG18" s="81"/>
      <c r="BH18" s="81"/>
      <c r="BI18" s="81"/>
      <c r="BJ18" s="81"/>
      <c r="BK18" s="81"/>
      <c r="BL18" s="81"/>
      <c r="BM18" s="81"/>
      <c r="BN18" s="81"/>
      <c r="BO18" s="81"/>
      <c r="BP18" s="81"/>
      <c r="BQ18" s="81"/>
      <c r="BR18" s="81"/>
      <c r="BS18" s="1192"/>
      <c r="BT18" s="1192"/>
      <c r="BU18" s="1192"/>
      <c r="BV18" s="81"/>
      <c r="BW18" s="81"/>
      <c r="BX18" s="81"/>
      <c r="BY18" s="81"/>
      <c r="BZ18" s="81"/>
      <c r="CA18" s="81"/>
      <c r="CB18" s="81"/>
      <c r="CC18" s="81"/>
      <c r="CD18" s="81"/>
      <c r="CE18" s="81"/>
      <c r="CF18" s="81"/>
      <c r="CG18" s="81"/>
      <c r="CH18" s="81"/>
      <c r="CI18" s="81"/>
      <c r="CJ18" s="81"/>
      <c r="CK18" s="81"/>
      <c r="CL18" s="81"/>
      <c r="CM18" s="1192"/>
      <c r="CN18" s="1192"/>
      <c r="CO18" s="1192"/>
      <c r="CP18" s="227"/>
      <c r="CQ18" s="81"/>
      <c r="CR18" s="81"/>
      <c r="CS18" s="81"/>
      <c r="CT18" s="81"/>
      <c r="CU18" s="81"/>
      <c r="CV18" s="81"/>
      <c r="CW18" s="81"/>
      <c r="CX18" s="81"/>
      <c r="CY18" s="81"/>
      <c r="CZ18" s="81"/>
      <c r="DA18" s="81"/>
      <c r="DB18" s="81"/>
      <c r="DC18" s="81"/>
      <c r="DD18" s="81"/>
      <c r="DE18" s="81"/>
      <c r="DF18" s="81"/>
      <c r="DG18" s="81"/>
      <c r="DH18" s="81"/>
      <c r="DI18" s="81"/>
      <c r="DJ18" s="81"/>
      <c r="DK18" s="81"/>
      <c r="DL18" s="81"/>
    </row>
    <row r="19" spans="1:126" s="667" customFormat="1" ht="19.5" customHeight="1">
      <c r="A19" s="2256"/>
      <c r="B19" s="1044" t="s">
        <v>477</v>
      </c>
      <c r="C19" s="1045">
        <f t="shared" si="1"/>
        <v>0</v>
      </c>
      <c r="D19" s="1046">
        <f>+H19+J19+L19+N19+P19+R19+T19+V19+X19+Z19+AB19+AD19+AF19+AH19+AJ19+AL19</f>
        <v>0</v>
      </c>
      <c r="E19" s="1047">
        <f>+I19+K19+M19+O19+Q19+S19+U19+W19+Y19+AA19+AC19+AE19+AG19+AI19+AK19+AM19</f>
        <v>0</v>
      </c>
      <c r="F19" s="1048"/>
      <c r="G19" s="1049"/>
      <c r="H19" s="628"/>
      <c r="I19" s="629"/>
      <c r="J19" s="628"/>
      <c r="K19" s="629"/>
      <c r="L19" s="628"/>
      <c r="M19" s="629"/>
      <c r="N19" s="628"/>
      <c r="O19" s="629"/>
      <c r="P19" s="628"/>
      <c r="Q19" s="629"/>
      <c r="R19" s="628"/>
      <c r="S19" s="629"/>
      <c r="T19" s="628"/>
      <c r="U19" s="629"/>
      <c r="V19" s="628"/>
      <c r="W19" s="629"/>
      <c r="X19" s="628"/>
      <c r="Y19" s="629"/>
      <c r="Z19" s="628"/>
      <c r="AA19" s="629"/>
      <c r="AB19" s="628"/>
      <c r="AC19" s="629"/>
      <c r="AD19" s="628"/>
      <c r="AE19" s="629"/>
      <c r="AF19" s="628"/>
      <c r="AG19" s="629"/>
      <c r="AH19" s="628"/>
      <c r="AI19" s="629"/>
      <c r="AJ19" s="628"/>
      <c r="AK19" s="629"/>
      <c r="AL19" s="628"/>
      <c r="AM19" s="630"/>
      <c r="AN19" s="1050"/>
      <c r="AO19" s="1050"/>
      <c r="AP19" s="1051"/>
      <c r="AQ19" s="630"/>
      <c r="AR19" s="1051"/>
      <c r="AS19" s="630"/>
      <c r="AT19" s="866"/>
      <c r="AU19" s="866"/>
      <c r="AV19" s="259"/>
      <c r="AW19" s="259"/>
      <c r="AX19" s="259"/>
      <c r="AY19" s="259"/>
      <c r="AZ19" s="259"/>
      <c r="BA19" s="81"/>
      <c r="BB19" s="81"/>
      <c r="BC19" s="81"/>
      <c r="BD19" s="81"/>
      <c r="BE19" s="81"/>
      <c r="BF19" s="81"/>
      <c r="BG19" s="81"/>
      <c r="BH19" s="81"/>
      <c r="BI19" s="81"/>
      <c r="BJ19" s="81"/>
      <c r="BK19" s="81"/>
      <c r="BL19" s="81"/>
      <c r="BM19" s="81"/>
      <c r="BN19" s="81"/>
      <c r="BO19" s="81"/>
      <c r="BP19" s="81"/>
      <c r="BQ19" s="81"/>
      <c r="BR19" s="81"/>
      <c r="BS19" s="1192"/>
      <c r="BT19" s="1192"/>
      <c r="BU19" s="1192"/>
      <c r="BV19" s="81"/>
      <c r="BW19" s="81"/>
      <c r="BX19" s="81"/>
      <c r="BY19" s="81"/>
      <c r="BZ19" s="81"/>
      <c r="CA19" s="81"/>
      <c r="CB19" s="81"/>
      <c r="CC19" s="81"/>
      <c r="CD19" s="81"/>
      <c r="CE19" s="81"/>
      <c r="CF19" s="81"/>
      <c r="CG19" s="81"/>
      <c r="CH19" s="81"/>
      <c r="CI19" s="81"/>
      <c r="CJ19" s="81"/>
      <c r="CK19" s="81"/>
      <c r="CL19" s="81"/>
      <c r="CM19" s="1192"/>
      <c r="CN19" s="1192"/>
      <c r="CO19" s="1192"/>
      <c r="CP19" s="227"/>
      <c r="CQ19" s="81"/>
      <c r="CR19" s="81"/>
      <c r="CS19" s="81"/>
      <c r="CT19" s="81"/>
      <c r="CU19" s="81"/>
      <c r="CV19" s="81"/>
      <c r="CW19" s="81"/>
      <c r="CX19" s="81"/>
      <c r="CY19" s="81"/>
      <c r="CZ19" s="81"/>
      <c r="DA19" s="81"/>
      <c r="DB19" s="81"/>
      <c r="DC19" s="81"/>
      <c r="DD19" s="81"/>
      <c r="DE19" s="81"/>
      <c r="DF19" s="81"/>
      <c r="DG19" s="81"/>
      <c r="DH19" s="81"/>
      <c r="DI19" s="81"/>
      <c r="DJ19" s="81"/>
      <c r="DK19" s="81"/>
      <c r="DL19" s="81"/>
    </row>
    <row r="20" spans="1:126" ht="39" customHeight="1">
      <c r="A20" s="2247" t="s">
        <v>478</v>
      </c>
      <c r="B20" s="2262"/>
      <c r="C20" s="1052">
        <v>0</v>
      </c>
      <c r="D20" s="676">
        <v>0</v>
      </c>
      <c r="E20" s="785">
        <v>0</v>
      </c>
      <c r="F20" s="829"/>
      <c r="G20" s="830"/>
      <c r="H20" s="829"/>
      <c r="I20" s="830"/>
      <c r="J20" s="829"/>
      <c r="K20" s="830"/>
      <c r="L20" s="829"/>
      <c r="M20" s="830"/>
      <c r="N20" s="829"/>
      <c r="O20" s="830"/>
      <c r="P20" s="829"/>
      <c r="Q20" s="830"/>
      <c r="R20" s="829"/>
      <c r="S20" s="830"/>
      <c r="T20" s="829"/>
      <c r="U20" s="830"/>
      <c r="V20" s="829"/>
      <c r="W20" s="830"/>
      <c r="X20" s="829"/>
      <c r="Y20" s="830"/>
      <c r="Z20" s="829"/>
      <c r="AA20" s="830"/>
      <c r="AB20" s="829"/>
      <c r="AC20" s="830"/>
      <c r="AD20" s="829"/>
      <c r="AE20" s="830"/>
      <c r="AF20" s="829"/>
      <c r="AG20" s="830"/>
      <c r="AH20" s="829"/>
      <c r="AI20" s="830"/>
      <c r="AJ20" s="829"/>
      <c r="AK20" s="830"/>
      <c r="AL20" s="829"/>
      <c r="AM20" s="832"/>
      <c r="AN20" s="1034"/>
      <c r="AO20" s="1034"/>
      <c r="AP20" s="833"/>
      <c r="AQ20" s="832"/>
      <c r="AR20" s="833"/>
      <c r="AS20" s="830"/>
      <c r="AT20" s="1028"/>
      <c r="AU20" s="870"/>
      <c r="AV20" s="1053"/>
      <c r="AW20" s="1053"/>
      <c r="AX20" s="1053"/>
      <c r="AY20" s="1053"/>
      <c r="AZ20" s="1053"/>
      <c r="BA20" s="1193"/>
      <c r="BB20" s="1192"/>
      <c r="BC20" s="1192"/>
      <c r="BD20" s="1192"/>
      <c r="BE20" s="1192"/>
      <c r="BF20" s="1192"/>
      <c r="BG20" s="1192"/>
      <c r="BH20" s="81"/>
      <c r="BI20" s="81"/>
      <c r="BJ20" s="81"/>
      <c r="BK20" s="81"/>
      <c r="BL20" s="81"/>
      <c r="BM20" s="81"/>
      <c r="BN20" s="81"/>
      <c r="BO20" s="81"/>
      <c r="BP20" s="1192"/>
      <c r="BQ20" s="1192"/>
      <c r="BR20" s="1192"/>
      <c r="BS20" s="1192"/>
      <c r="BT20" s="1192"/>
      <c r="BU20" s="1192"/>
      <c r="BV20" s="1192"/>
      <c r="BW20" s="1192"/>
      <c r="BX20" s="1192"/>
      <c r="BY20" s="1192"/>
      <c r="BZ20" s="1192"/>
      <c r="CA20" s="1192"/>
      <c r="CB20" s="1192"/>
      <c r="CC20" s="1192"/>
      <c r="CD20" s="1192"/>
      <c r="CE20" s="1192"/>
      <c r="CF20" s="1192"/>
      <c r="CG20" s="1192"/>
      <c r="CH20" s="1192"/>
      <c r="CI20" s="1192"/>
      <c r="CJ20" s="1192"/>
      <c r="CK20" s="1192"/>
      <c r="CL20" s="1192"/>
      <c r="CM20" s="1192"/>
      <c r="CN20" s="1192"/>
      <c r="CO20" s="1192"/>
      <c r="CP20" s="1192"/>
      <c r="CQ20" s="1192"/>
      <c r="CR20" s="81"/>
      <c r="CS20" s="81"/>
      <c r="CT20" s="81"/>
      <c r="CU20" s="81"/>
      <c r="CV20" s="81"/>
      <c r="CW20" s="81"/>
      <c r="CX20" s="1192"/>
      <c r="CY20" s="1192"/>
      <c r="CZ20" s="1192"/>
      <c r="DA20" s="1192"/>
      <c r="DB20" s="1192"/>
      <c r="DC20" s="1192"/>
      <c r="DD20" s="1192"/>
      <c r="DE20" s="1192"/>
      <c r="DF20" s="1192"/>
      <c r="DG20" s="1192"/>
      <c r="DH20" s="1192"/>
      <c r="DI20" s="1192"/>
      <c r="DJ20" s="1192"/>
      <c r="DK20" s="1192"/>
      <c r="DL20" s="1192"/>
      <c r="DM20" s="667"/>
      <c r="DN20" s="667"/>
      <c r="DO20" s="667"/>
      <c r="DP20" s="667"/>
      <c r="DQ20" s="667"/>
      <c r="DR20" s="667"/>
      <c r="DS20" s="667"/>
      <c r="DT20" s="667"/>
      <c r="DU20" s="667"/>
      <c r="DV20" s="667"/>
    </row>
    <row r="21" spans="1:126">
      <c r="A21" s="2263" t="s">
        <v>479</v>
      </c>
      <c r="B21" s="1024" t="s">
        <v>480</v>
      </c>
      <c r="C21" s="1025">
        <f t="shared" ref="C21:C32" si="2">SUM(D21:E21)</f>
        <v>0</v>
      </c>
      <c r="D21" s="618">
        <v>0</v>
      </c>
      <c r="E21" s="1026">
        <v>0</v>
      </c>
      <c r="F21" s="686"/>
      <c r="G21" s="687"/>
      <c r="H21" s="686"/>
      <c r="I21" s="687"/>
      <c r="J21" s="686"/>
      <c r="K21" s="687"/>
      <c r="L21" s="686"/>
      <c r="M21" s="687"/>
      <c r="N21" s="686"/>
      <c r="O21" s="687"/>
      <c r="P21" s="686"/>
      <c r="Q21" s="687"/>
      <c r="R21" s="686"/>
      <c r="S21" s="687"/>
      <c r="T21" s="686"/>
      <c r="U21" s="687"/>
      <c r="V21" s="686"/>
      <c r="W21" s="687"/>
      <c r="X21" s="686"/>
      <c r="Y21" s="687"/>
      <c r="Z21" s="686"/>
      <c r="AA21" s="687"/>
      <c r="AB21" s="686"/>
      <c r="AC21" s="687"/>
      <c r="AD21" s="686"/>
      <c r="AE21" s="687"/>
      <c r="AF21" s="686"/>
      <c r="AG21" s="687"/>
      <c r="AH21" s="686"/>
      <c r="AI21" s="687"/>
      <c r="AJ21" s="686"/>
      <c r="AK21" s="687"/>
      <c r="AL21" s="686"/>
      <c r="AM21" s="743"/>
      <c r="AN21" s="1054"/>
      <c r="AO21" s="1054"/>
      <c r="AP21" s="775"/>
      <c r="AQ21" s="743"/>
      <c r="AR21" s="775"/>
      <c r="AS21" s="687"/>
      <c r="AT21" s="1028"/>
      <c r="AU21" s="1190"/>
      <c r="AV21" s="1053"/>
      <c r="AW21" s="1053"/>
      <c r="AX21" s="1053"/>
      <c r="AY21" s="1053"/>
      <c r="AZ21" s="1053"/>
      <c r="BA21" s="1193"/>
      <c r="BB21" s="1192"/>
      <c r="BC21" s="1192"/>
      <c r="BD21" s="1192"/>
      <c r="BE21" s="1192"/>
      <c r="BF21" s="1192"/>
      <c r="BG21" s="1192"/>
      <c r="BH21" s="81"/>
      <c r="BI21" s="81"/>
      <c r="BJ21" s="81"/>
      <c r="BK21" s="81"/>
      <c r="BL21" s="81"/>
      <c r="BM21" s="81"/>
      <c r="BN21" s="81"/>
      <c r="BO21" s="81"/>
      <c r="BP21" s="1192"/>
      <c r="BQ21" s="1192"/>
      <c r="BR21" s="1192"/>
      <c r="BS21" s="1192"/>
      <c r="BT21" s="1192"/>
      <c r="BU21" s="1192"/>
      <c r="BV21" s="1192"/>
      <c r="BW21" s="1192"/>
      <c r="BX21" s="1192"/>
      <c r="BY21" s="1192"/>
      <c r="BZ21" s="1192"/>
      <c r="CA21" s="1192"/>
      <c r="CB21" s="1192"/>
      <c r="CC21" s="1192"/>
      <c r="CD21" s="1192"/>
      <c r="CE21" s="1192"/>
      <c r="CF21" s="1192"/>
      <c r="CG21" s="1192"/>
      <c r="CH21" s="1192"/>
      <c r="CI21" s="1192"/>
      <c r="CJ21" s="1192"/>
      <c r="CK21" s="1192"/>
      <c r="CL21" s="1192"/>
      <c r="CM21" s="1192"/>
      <c r="CN21" s="1192"/>
      <c r="CO21" s="1192"/>
      <c r="CP21" s="1192"/>
      <c r="CQ21" s="1192"/>
      <c r="CR21" s="81"/>
      <c r="CS21" s="81"/>
      <c r="CT21" s="81"/>
      <c r="CU21" s="81"/>
      <c r="CV21" s="81"/>
      <c r="CW21" s="81"/>
      <c r="CX21" s="1192"/>
      <c r="CY21" s="1192"/>
      <c r="CZ21" s="1192"/>
      <c r="DA21" s="1192"/>
      <c r="DB21" s="1192"/>
      <c r="DC21" s="1192"/>
      <c r="DD21" s="1192"/>
      <c r="DE21" s="1192"/>
      <c r="DF21" s="1192"/>
      <c r="DG21" s="1192"/>
      <c r="DH21" s="1192"/>
      <c r="DI21" s="1192"/>
      <c r="DJ21" s="1192"/>
      <c r="DK21" s="1192"/>
      <c r="DL21" s="1192"/>
      <c r="DM21" s="667"/>
      <c r="DN21" s="667"/>
      <c r="DO21" s="667"/>
      <c r="DP21" s="667"/>
      <c r="DQ21" s="667"/>
      <c r="DR21" s="667"/>
      <c r="DS21" s="667"/>
      <c r="DT21" s="667"/>
      <c r="DU21" s="667"/>
      <c r="DV21" s="667"/>
    </row>
    <row r="22" spans="1:126">
      <c r="A22" s="2264"/>
      <c r="B22" s="1055" t="s">
        <v>481</v>
      </c>
      <c r="C22" s="1025">
        <f t="shared" si="2"/>
        <v>0</v>
      </c>
      <c r="D22" s="618">
        <v>0</v>
      </c>
      <c r="E22" s="1026">
        <v>0</v>
      </c>
      <c r="F22" s="759"/>
      <c r="G22" s="760"/>
      <c r="H22" s="759"/>
      <c r="I22" s="760"/>
      <c r="J22" s="759"/>
      <c r="K22" s="760"/>
      <c r="L22" s="759"/>
      <c r="M22" s="760"/>
      <c r="N22" s="759"/>
      <c r="O22" s="760"/>
      <c r="P22" s="759"/>
      <c r="Q22" s="760"/>
      <c r="R22" s="759"/>
      <c r="S22" s="760"/>
      <c r="T22" s="759"/>
      <c r="U22" s="760"/>
      <c r="V22" s="759"/>
      <c r="W22" s="760"/>
      <c r="X22" s="759"/>
      <c r="Y22" s="760"/>
      <c r="Z22" s="759"/>
      <c r="AA22" s="760"/>
      <c r="AB22" s="759"/>
      <c r="AC22" s="760"/>
      <c r="AD22" s="759"/>
      <c r="AE22" s="760"/>
      <c r="AF22" s="759"/>
      <c r="AG22" s="760"/>
      <c r="AH22" s="759"/>
      <c r="AI22" s="760"/>
      <c r="AJ22" s="759"/>
      <c r="AK22" s="760"/>
      <c r="AL22" s="759"/>
      <c r="AM22" s="745"/>
      <c r="AN22" s="1056"/>
      <c r="AO22" s="1056"/>
      <c r="AP22" s="744"/>
      <c r="AQ22" s="745"/>
      <c r="AR22" s="744"/>
      <c r="AS22" s="760"/>
      <c r="AT22" s="1028"/>
      <c r="AU22" s="863"/>
      <c r="AV22" s="1053"/>
      <c r="AW22" s="1053"/>
      <c r="AX22" s="1053"/>
      <c r="AY22" s="1053"/>
      <c r="AZ22" s="1053"/>
      <c r="BA22" s="1193"/>
      <c r="BB22" s="1192"/>
      <c r="BC22" s="1192"/>
      <c r="BD22" s="1192"/>
      <c r="BE22" s="1192"/>
      <c r="BF22" s="1192"/>
      <c r="BG22" s="1192"/>
      <c r="BH22" s="81"/>
      <c r="BI22" s="81"/>
      <c r="BJ22" s="81"/>
      <c r="BK22" s="81"/>
      <c r="BL22" s="81"/>
      <c r="BM22" s="81"/>
      <c r="BN22" s="81"/>
      <c r="BO22" s="81"/>
      <c r="BP22" s="1192"/>
      <c r="BQ22" s="1192"/>
      <c r="BR22" s="1192"/>
      <c r="BS22" s="1192"/>
      <c r="BT22" s="1192"/>
      <c r="BU22" s="1192"/>
      <c r="BV22" s="1192"/>
      <c r="BW22" s="1192"/>
      <c r="BX22" s="1192"/>
      <c r="BY22" s="1192"/>
      <c r="BZ22" s="1192"/>
      <c r="CA22" s="1192"/>
      <c r="CB22" s="1192"/>
      <c r="CC22" s="1192"/>
      <c r="CD22" s="1192"/>
      <c r="CE22" s="1192"/>
      <c r="CF22" s="1192"/>
      <c r="CG22" s="1192"/>
      <c r="CH22" s="1192"/>
      <c r="CI22" s="1192"/>
      <c r="CJ22" s="1192"/>
      <c r="CK22" s="1192"/>
      <c r="CL22" s="1192"/>
      <c r="CM22" s="1192"/>
      <c r="CN22" s="1192"/>
      <c r="CO22" s="1192"/>
      <c r="CP22" s="1192"/>
      <c r="CQ22" s="1192"/>
      <c r="CR22" s="81"/>
      <c r="CS22" s="81"/>
      <c r="CT22" s="81"/>
      <c r="CU22" s="81"/>
      <c r="CV22" s="81"/>
      <c r="CW22" s="81"/>
      <c r="CX22" s="1192"/>
      <c r="CY22" s="1192"/>
      <c r="CZ22" s="1192"/>
      <c r="DA22" s="1192"/>
      <c r="DB22" s="1192"/>
      <c r="DC22" s="1192"/>
      <c r="DD22" s="1192"/>
      <c r="DE22" s="1192"/>
      <c r="DF22" s="1192"/>
      <c r="DG22" s="1192"/>
      <c r="DH22" s="1192"/>
      <c r="DI22" s="1192"/>
      <c r="DJ22" s="1192"/>
      <c r="DK22" s="1192"/>
      <c r="DL22" s="1192"/>
      <c r="DM22" s="667"/>
      <c r="DN22" s="667"/>
      <c r="DO22" s="667"/>
      <c r="DP22" s="667"/>
      <c r="DQ22" s="667"/>
      <c r="DR22" s="667"/>
      <c r="DS22" s="667"/>
      <c r="DT22" s="667"/>
      <c r="DU22" s="667"/>
      <c r="DV22" s="667"/>
    </row>
    <row r="23" spans="1:126">
      <c r="A23" s="2264"/>
      <c r="B23" s="1055" t="s">
        <v>482</v>
      </c>
      <c r="C23" s="1025">
        <f t="shared" si="2"/>
        <v>0</v>
      </c>
      <c r="D23" s="618">
        <v>0</v>
      </c>
      <c r="E23" s="1026">
        <v>0</v>
      </c>
      <c r="F23" s="759"/>
      <c r="G23" s="760"/>
      <c r="H23" s="759"/>
      <c r="I23" s="760"/>
      <c r="J23" s="759"/>
      <c r="K23" s="760"/>
      <c r="L23" s="759"/>
      <c r="M23" s="760"/>
      <c r="N23" s="759"/>
      <c r="O23" s="760"/>
      <c r="P23" s="759"/>
      <c r="Q23" s="760"/>
      <c r="R23" s="759"/>
      <c r="S23" s="760"/>
      <c r="T23" s="759"/>
      <c r="U23" s="760"/>
      <c r="V23" s="759"/>
      <c r="W23" s="760"/>
      <c r="X23" s="759"/>
      <c r="Y23" s="760"/>
      <c r="Z23" s="759"/>
      <c r="AA23" s="760"/>
      <c r="AB23" s="759"/>
      <c r="AC23" s="760"/>
      <c r="AD23" s="759"/>
      <c r="AE23" s="760"/>
      <c r="AF23" s="759"/>
      <c r="AG23" s="760"/>
      <c r="AH23" s="759"/>
      <c r="AI23" s="760"/>
      <c r="AJ23" s="759"/>
      <c r="AK23" s="760"/>
      <c r="AL23" s="759"/>
      <c r="AM23" s="745"/>
      <c r="AN23" s="1056"/>
      <c r="AO23" s="1056"/>
      <c r="AP23" s="744"/>
      <c r="AQ23" s="745"/>
      <c r="AR23" s="744"/>
      <c r="AS23" s="760"/>
      <c r="AT23" s="1028"/>
      <c r="AU23" s="863"/>
      <c r="AV23" s="1053"/>
      <c r="AW23" s="1053"/>
      <c r="AX23" s="1053"/>
      <c r="AY23" s="1053"/>
      <c r="AZ23" s="1053"/>
      <c r="BA23" s="1193"/>
      <c r="BB23" s="1192"/>
      <c r="BC23" s="1192"/>
      <c r="BD23" s="1192"/>
      <c r="BE23" s="1192"/>
      <c r="BF23" s="1192"/>
      <c r="BG23" s="1192"/>
      <c r="BH23" s="81"/>
      <c r="BI23" s="81"/>
      <c r="BJ23" s="81"/>
      <c r="BK23" s="81"/>
      <c r="BL23" s="81"/>
      <c r="BM23" s="81"/>
      <c r="BN23" s="81"/>
      <c r="BO23" s="81"/>
      <c r="BP23" s="1192"/>
      <c r="BQ23" s="1192"/>
      <c r="BR23" s="1192"/>
      <c r="BS23" s="1192"/>
      <c r="BT23" s="1192"/>
      <c r="BU23" s="1192"/>
      <c r="BV23" s="1192"/>
      <c r="BW23" s="1192"/>
      <c r="BX23" s="1192"/>
      <c r="BY23" s="1192"/>
      <c r="BZ23" s="1192"/>
      <c r="CA23" s="1192"/>
      <c r="CB23" s="1192"/>
      <c r="CC23" s="1192"/>
      <c r="CD23" s="1192"/>
      <c r="CE23" s="1192"/>
      <c r="CF23" s="1192"/>
      <c r="CG23" s="1192"/>
      <c r="CH23" s="1192"/>
      <c r="CI23" s="1192"/>
      <c r="CJ23" s="1192"/>
      <c r="CK23" s="1192"/>
      <c r="CL23" s="1192"/>
      <c r="CM23" s="1192"/>
      <c r="CN23" s="1192"/>
      <c r="CO23" s="1192"/>
      <c r="CP23" s="1192"/>
      <c r="CQ23" s="1192"/>
      <c r="CR23" s="81"/>
      <c r="CS23" s="81"/>
      <c r="CT23" s="81"/>
      <c r="CU23" s="81"/>
      <c r="CV23" s="81"/>
      <c r="CW23" s="81"/>
      <c r="CX23" s="1192"/>
      <c r="CY23" s="1192"/>
      <c r="CZ23" s="1192"/>
      <c r="DA23" s="1192"/>
      <c r="DB23" s="1192"/>
      <c r="DC23" s="1192"/>
      <c r="DD23" s="1192"/>
      <c r="DE23" s="1192"/>
      <c r="DF23" s="1192"/>
      <c r="DG23" s="1192"/>
      <c r="DH23" s="1192"/>
      <c r="DI23" s="1192"/>
      <c r="DJ23" s="1192"/>
      <c r="DK23" s="1192"/>
      <c r="DL23" s="1192"/>
      <c r="DM23" s="667"/>
      <c r="DN23" s="667"/>
      <c r="DO23" s="667"/>
      <c r="DP23" s="667"/>
      <c r="DQ23" s="667"/>
      <c r="DR23" s="667"/>
      <c r="DS23" s="667"/>
      <c r="DT23" s="667"/>
      <c r="DU23" s="667"/>
      <c r="DV23" s="667"/>
    </row>
    <row r="24" spans="1:126">
      <c r="A24" s="2265"/>
      <c r="B24" s="1057" t="s">
        <v>483</v>
      </c>
      <c r="C24" s="1058">
        <f>+E24</f>
        <v>0</v>
      </c>
      <c r="D24" s="1059"/>
      <c r="E24" s="1060">
        <v>0</v>
      </c>
      <c r="F24" s="705"/>
      <c r="G24" s="706"/>
      <c r="H24" s="705"/>
      <c r="I24" s="706"/>
      <c r="J24" s="705"/>
      <c r="K24" s="760"/>
      <c r="L24" s="705"/>
      <c r="M24" s="760"/>
      <c r="N24" s="705"/>
      <c r="O24" s="760"/>
      <c r="P24" s="705"/>
      <c r="Q24" s="760"/>
      <c r="R24" s="705"/>
      <c r="S24" s="760"/>
      <c r="T24" s="705"/>
      <c r="U24" s="760"/>
      <c r="V24" s="705"/>
      <c r="W24" s="760"/>
      <c r="X24" s="705"/>
      <c r="Y24" s="760"/>
      <c r="Z24" s="705"/>
      <c r="AA24" s="760"/>
      <c r="AB24" s="705"/>
      <c r="AC24" s="760"/>
      <c r="AD24" s="705"/>
      <c r="AE24" s="706"/>
      <c r="AF24" s="705"/>
      <c r="AG24" s="706"/>
      <c r="AH24" s="705"/>
      <c r="AI24" s="706"/>
      <c r="AJ24" s="705"/>
      <c r="AK24" s="706"/>
      <c r="AL24" s="705"/>
      <c r="AM24" s="1061"/>
      <c r="AN24" s="1062"/>
      <c r="AO24" s="1056"/>
      <c r="AP24" s="1063"/>
      <c r="AQ24" s="745"/>
      <c r="AR24" s="1063"/>
      <c r="AS24" s="760"/>
      <c r="AT24" s="1028"/>
      <c r="AU24" s="863"/>
      <c r="AV24" s="1053"/>
      <c r="AW24" s="1053"/>
      <c r="AX24" s="1053"/>
      <c r="AY24" s="1053"/>
      <c r="AZ24" s="1053"/>
      <c r="BA24" s="1193"/>
      <c r="BB24" s="1192"/>
      <c r="BC24" s="1192"/>
      <c r="BD24" s="1192"/>
      <c r="BE24" s="1192"/>
      <c r="BF24" s="1192"/>
      <c r="BG24" s="1192"/>
      <c r="BH24" s="81"/>
      <c r="BI24" s="81"/>
      <c r="BJ24" s="81"/>
      <c r="BK24" s="81"/>
      <c r="BL24" s="81"/>
      <c r="BM24" s="81"/>
      <c r="BN24" s="81"/>
      <c r="BO24" s="81"/>
      <c r="BP24" s="1192"/>
      <c r="BQ24" s="1192"/>
      <c r="BR24" s="1192"/>
      <c r="BS24" s="1192"/>
      <c r="BT24" s="1192"/>
      <c r="BU24" s="1192"/>
      <c r="BV24" s="1192"/>
      <c r="BW24" s="1192"/>
      <c r="BX24" s="1192"/>
      <c r="BY24" s="1192"/>
      <c r="BZ24" s="1192"/>
      <c r="CA24" s="1192"/>
      <c r="CB24" s="1192"/>
      <c r="CC24" s="1192"/>
      <c r="CD24" s="1192"/>
      <c r="CE24" s="1192"/>
      <c r="CF24" s="1192"/>
      <c r="CG24" s="1192"/>
      <c r="CH24" s="1192"/>
      <c r="CI24" s="1192"/>
      <c r="CJ24" s="1192"/>
      <c r="CK24" s="1192"/>
      <c r="CL24" s="1192"/>
      <c r="CM24" s="1192"/>
      <c r="CN24" s="1192"/>
      <c r="CO24" s="1192"/>
      <c r="CP24" s="1192"/>
      <c r="CQ24" s="1192"/>
      <c r="CR24" s="81"/>
      <c r="CS24" s="81"/>
      <c r="CT24" s="81"/>
      <c r="CU24" s="81"/>
      <c r="CV24" s="81"/>
      <c r="CW24" s="81"/>
      <c r="CX24" s="1192"/>
      <c r="CY24" s="1192"/>
      <c r="CZ24" s="1192"/>
      <c r="DA24" s="1192"/>
      <c r="DB24" s="1192"/>
      <c r="DC24" s="1192"/>
      <c r="DD24" s="1192"/>
      <c r="DE24" s="1192"/>
      <c r="DF24" s="1192"/>
      <c r="DG24" s="1192"/>
      <c r="DH24" s="1192"/>
      <c r="DI24" s="1192"/>
      <c r="DJ24" s="1192"/>
      <c r="DK24" s="1192"/>
      <c r="DL24" s="1192"/>
      <c r="DM24" s="667"/>
      <c r="DN24" s="667"/>
      <c r="DO24" s="667"/>
      <c r="DP24" s="667"/>
      <c r="DQ24" s="667"/>
      <c r="DR24" s="667"/>
      <c r="DS24" s="667"/>
      <c r="DT24" s="667"/>
      <c r="DU24" s="667"/>
      <c r="DV24" s="667"/>
    </row>
    <row r="25" spans="1:126">
      <c r="A25" s="2266"/>
      <c r="B25" s="1029" t="s">
        <v>484</v>
      </c>
      <c r="C25" s="1064">
        <f t="shared" si="2"/>
        <v>0</v>
      </c>
      <c r="D25" s="596">
        <v>0</v>
      </c>
      <c r="E25" s="1065">
        <v>0</v>
      </c>
      <c r="F25" s="821"/>
      <c r="G25" s="822"/>
      <c r="H25" s="821"/>
      <c r="I25" s="822"/>
      <c r="J25" s="821"/>
      <c r="K25" s="822"/>
      <c r="L25" s="821"/>
      <c r="M25" s="822"/>
      <c r="N25" s="821"/>
      <c r="O25" s="822"/>
      <c r="P25" s="821"/>
      <c r="Q25" s="822"/>
      <c r="R25" s="821"/>
      <c r="S25" s="822"/>
      <c r="T25" s="821"/>
      <c r="U25" s="822"/>
      <c r="V25" s="821"/>
      <c r="W25" s="822"/>
      <c r="X25" s="821"/>
      <c r="Y25" s="822"/>
      <c r="Z25" s="821"/>
      <c r="AA25" s="822"/>
      <c r="AB25" s="821"/>
      <c r="AC25" s="822"/>
      <c r="AD25" s="821"/>
      <c r="AE25" s="822"/>
      <c r="AF25" s="821"/>
      <c r="AG25" s="822"/>
      <c r="AH25" s="821"/>
      <c r="AI25" s="822"/>
      <c r="AJ25" s="821"/>
      <c r="AK25" s="822"/>
      <c r="AL25" s="821"/>
      <c r="AM25" s="825"/>
      <c r="AN25" s="1066"/>
      <c r="AO25" s="1066"/>
      <c r="AP25" s="761"/>
      <c r="AQ25" s="825"/>
      <c r="AR25" s="761"/>
      <c r="AS25" s="822"/>
      <c r="AT25" s="1028"/>
      <c r="AU25" s="864"/>
      <c r="AV25" s="1053"/>
      <c r="AW25" s="1053"/>
      <c r="AX25" s="1053"/>
      <c r="AY25" s="1053"/>
      <c r="AZ25" s="1053"/>
      <c r="BA25" s="1193"/>
      <c r="BB25" s="1192"/>
      <c r="BC25" s="1192"/>
      <c r="BD25" s="1192"/>
      <c r="BE25" s="1192"/>
      <c r="BF25" s="1192"/>
      <c r="BG25" s="1192"/>
      <c r="BH25" s="81"/>
      <c r="BI25" s="81"/>
      <c r="BJ25" s="81"/>
      <c r="BK25" s="81"/>
      <c r="BL25" s="81"/>
      <c r="BM25" s="81"/>
      <c r="BN25" s="81"/>
      <c r="BO25" s="81"/>
      <c r="BP25" s="1192"/>
      <c r="BQ25" s="1192"/>
      <c r="BR25" s="1192"/>
      <c r="BS25" s="1192"/>
      <c r="BT25" s="1192"/>
      <c r="BU25" s="1192"/>
      <c r="BV25" s="1192"/>
      <c r="BW25" s="1192"/>
      <c r="BX25" s="1192"/>
      <c r="BY25" s="1192"/>
      <c r="BZ25" s="1192"/>
      <c r="CA25" s="1192"/>
      <c r="CB25" s="1192"/>
      <c r="CC25" s="1192"/>
      <c r="CD25" s="1192"/>
      <c r="CE25" s="1192"/>
      <c r="CF25" s="1192"/>
      <c r="CG25" s="1192"/>
      <c r="CH25" s="1192"/>
      <c r="CI25" s="1192"/>
      <c r="CJ25" s="1192"/>
      <c r="CK25" s="1192"/>
      <c r="CL25" s="1192"/>
      <c r="CM25" s="1192"/>
      <c r="CN25" s="1192"/>
      <c r="CO25" s="1192"/>
      <c r="CP25" s="1192"/>
      <c r="CQ25" s="1192"/>
      <c r="CR25" s="81"/>
      <c r="CS25" s="81"/>
      <c r="CT25" s="81"/>
      <c r="CU25" s="81"/>
      <c r="CV25" s="81"/>
      <c r="CW25" s="81"/>
      <c r="CX25" s="1192"/>
      <c r="CY25" s="1192"/>
      <c r="CZ25" s="1192"/>
      <c r="DA25" s="1192"/>
      <c r="DB25" s="1192"/>
      <c r="DC25" s="1192"/>
      <c r="DD25" s="1192"/>
      <c r="DE25" s="1192"/>
      <c r="DF25" s="1192"/>
      <c r="DG25" s="1192"/>
      <c r="DH25" s="1192"/>
      <c r="DI25" s="1192"/>
      <c r="DJ25" s="1192"/>
      <c r="DK25" s="1192"/>
      <c r="DL25" s="1192"/>
      <c r="DM25" s="667"/>
      <c r="DN25" s="667"/>
      <c r="DO25" s="667"/>
      <c r="DP25" s="667"/>
      <c r="DQ25" s="667"/>
      <c r="DR25" s="667"/>
      <c r="DS25" s="667"/>
      <c r="DT25" s="667"/>
      <c r="DU25" s="667"/>
      <c r="DV25" s="667"/>
    </row>
    <row r="26" spans="1:126" ht="31.5">
      <c r="A26" s="2263" t="s">
        <v>485</v>
      </c>
      <c r="B26" s="1067" t="s">
        <v>486</v>
      </c>
      <c r="C26" s="1068">
        <f>SUM(D26:E26)</f>
        <v>0</v>
      </c>
      <c r="D26" s="569">
        <v>0</v>
      </c>
      <c r="E26" s="1069">
        <v>0</v>
      </c>
      <c r="F26" s="736"/>
      <c r="G26" s="621"/>
      <c r="H26" s="736"/>
      <c r="I26" s="621"/>
      <c r="J26" s="736"/>
      <c r="K26" s="621"/>
      <c r="L26" s="736"/>
      <c r="M26" s="621"/>
      <c r="N26" s="736"/>
      <c r="O26" s="621"/>
      <c r="P26" s="736"/>
      <c r="Q26" s="621"/>
      <c r="R26" s="736"/>
      <c r="S26" s="621"/>
      <c r="T26" s="736"/>
      <c r="U26" s="621"/>
      <c r="V26" s="736"/>
      <c r="W26" s="621"/>
      <c r="X26" s="736"/>
      <c r="Y26" s="621"/>
      <c r="Z26" s="736"/>
      <c r="AA26" s="621"/>
      <c r="AB26" s="736"/>
      <c r="AC26" s="621"/>
      <c r="AD26" s="736"/>
      <c r="AE26" s="621"/>
      <c r="AF26" s="736"/>
      <c r="AG26" s="621"/>
      <c r="AH26" s="736"/>
      <c r="AI26" s="621"/>
      <c r="AJ26" s="736"/>
      <c r="AK26" s="621"/>
      <c r="AL26" s="736"/>
      <c r="AM26" s="737"/>
      <c r="AN26" s="1027"/>
      <c r="AO26" s="1027"/>
      <c r="AP26" s="620"/>
      <c r="AQ26" s="737"/>
      <c r="AR26" s="620"/>
      <c r="AS26" s="621"/>
      <c r="AT26" s="1028"/>
      <c r="AU26" s="1037"/>
      <c r="AV26" s="1053"/>
      <c r="AW26" s="1053"/>
      <c r="AX26" s="1053"/>
      <c r="AY26" s="1053"/>
      <c r="AZ26" s="1053"/>
      <c r="BA26" s="1193"/>
      <c r="BB26" s="1192"/>
      <c r="BC26" s="1192"/>
      <c r="BD26" s="1192"/>
      <c r="BE26" s="1192"/>
      <c r="BF26" s="1192"/>
      <c r="BG26" s="1192"/>
      <c r="BH26" s="81"/>
      <c r="BI26" s="81"/>
      <c r="BJ26" s="81"/>
      <c r="BK26" s="81"/>
      <c r="BL26" s="81"/>
      <c r="BM26" s="81"/>
      <c r="BN26" s="81"/>
      <c r="BO26" s="81"/>
      <c r="BP26" s="1192"/>
      <c r="BQ26" s="1192"/>
      <c r="BR26" s="1192"/>
      <c r="BS26" s="1192"/>
      <c r="BT26" s="1192"/>
      <c r="BU26" s="1192"/>
      <c r="BV26" s="1192"/>
      <c r="BW26" s="1192"/>
      <c r="BX26" s="1192"/>
      <c r="BY26" s="1192"/>
      <c r="BZ26" s="1192"/>
      <c r="CA26" s="1192"/>
      <c r="CB26" s="1192"/>
      <c r="CC26" s="1192"/>
      <c r="CD26" s="1192"/>
      <c r="CE26" s="1192"/>
      <c r="CF26" s="1192"/>
      <c r="CG26" s="1192"/>
      <c r="CH26" s="1192"/>
      <c r="CI26" s="1192"/>
      <c r="CJ26" s="1192"/>
      <c r="CK26" s="1192"/>
      <c r="CL26" s="1192"/>
      <c r="CM26" s="1192"/>
      <c r="CN26" s="1192"/>
      <c r="CO26" s="1192"/>
      <c r="CP26" s="1192"/>
      <c r="CQ26" s="1192"/>
      <c r="CR26" s="81"/>
      <c r="CS26" s="81"/>
      <c r="CT26" s="81"/>
      <c r="CU26" s="81"/>
      <c r="CV26" s="81"/>
      <c r="CW26" s="81"/>
      <c r="CX26" s="1192"/>
      <c r="CY26" s="1192"/>
      <c r="CZ26" s="1192"/>
      <c r="DA26" s="1192"/>
      <c r="DB26" s="1192"/>
      <c r="DC26" s="1192"/>
      <c r="DD26" s="1192"/>
      <c r="DE26" s="1192"/>
      <c r="DF26" s="1192"/>
      <c r="DG26" s="1192"/>
      <c r="DH26" s="1192"/>
      <c r="DI26" s="1192"/>
      <c r="DJ26" s="1192"/>
      <c r="DK26" s="1192"/>
      <c r="DL26" s="1192"/>
      <c r="DM26" s="667"/>
      <c r="DN26" s="667"/>
      <c r="DO26" s="667"/>
      <c r="DP26" s="667"/>
      <c r="DQ26" s="667"/>
      <c r="DR26" s="667"/>
      <c r="DS26" s="667"/>
      <c r="DT26" s="667"/>
      <c r="DU26" s="667"/>
      <c r="DV26" s="667"/>
    </row>
    <row r="27" spans="1:126" ht="21">
      <c r="A27" s="2267"/>
      <c r="B27" s="1057" t="s">
        <v>487</v>
      </c>
      <c r="C27" s="1058">
        <f t="shared" si="2"/>
        <v>0</v>
      </c>
      <c r="D27" s="582">
        <v>0</v>
      </c>
      <c r="E27" s="1060">
        <v>0</v>
      </c>
      <c r="F27" s="759"/>
      <c r="G27" s="760"/>
      <c r="H27" s="759"/>
      <c r="I27" s="760"/>
      <c r="J27" s="759"/>
      <c r="K27" s="760"/>
      <c r="L27" s="759"/>
      <c r="M27" s="760"/>
      <c r="N27" s="759"/>
      <c r="O27" s="760"/>
      <c r="P27" s="759"/>
      <c r="Q27" s="760"/>
      <c r="R27" s="759"/>
      <c r="S27" s="760"/>
      <c r="T27" s="759"/>
      <c r="U27" s="760"/>
      <c r="V27" s="759"/>
      <c r="W27" s="760"/>
      <c r="X27" s="759"/>
      <c r="Y27" s="760"/>
      <c r="Z27" s="759"/>
      <c r="AA27" s="760"/>
      <c r="AB27" s="759"/>
      <c r="AC27" s="760"/>
      <c r="AD27" s="759"/>
      <c r="AE27" s="760"/>
      <c r="AF27" s="759"/>
      <c r="AG27" s="760"/>
      <c r="AH27" s="759"/>
      <c r="AI27" s="760"/>
      <c r="AJ27" s="759"/>
      <c r="AK27" s="760"/>
      <c r="AL27" s="759"/>
      <c r="AM27" s="745"/>
      <c r="AN27" s="1056"/>
      <c r="AO27" s="1056"/>
      <c r="AP27" s="744"/>
      <c r="AQ27" s="745"/>
      <c r="AR27" s="744"/>
      <c r="AS27" s="760"/>
      <c r="AT27" s="1028"/>
      <c r="AU27" s="863"/>
      <c r="AV27" s="1053"/>
      <c r="AW27" s="1053"/>
      <c r="AX27" s="1053"/>
      <c r="AY27" s="1053"/>
      <c r="AZ27" s="1053"/>
      <c r="BA27" s="1193"/>
      <c r="BB27" s="1192"/>
      <c r="BC27" s="1192"/>
      <c r="BD27" s="1192"/>
      <c r="BE27" s="1192"/>
      <c r="BF27" s="1192"/>
      <c r="BG27" s="1192"/>
      <c r="BH27" s="81"/>
      <c r="BI27" s="81"/>
      <c r="BJ27" s="81"/>
      <c r="BK27" s="81"/>
      <c r="BL27" s="81"/>
      <c r="BM27" s="81"/>
      <c r="BN27" s="81"/>
      <c r="BO27" s="81"/>
      <c r="BP27" s="1192"/>
      <c r="BQ27" s="1192"/>
      <c r="BR27" s="1192"/>
      <c r="BS27" s="1192"/>
      <c r="BT27" s="1192"/>
      <c r="BU27" s="1192"/>
      <c r="BV27" s="1192"/>
      <c r="BW27" s="1192"/>
      <c r="BX27" s="1192"/>
      <c r="BY27" s="1192"/>
      <c r="BZ27" s="1192"/>
      <c r="CA27" s="1192"/>
      <c r="CB27" s="1192"/>
      <c r="CC27" s="1192"/>
      <c r="CD27" s="1192"/>
      <c r="CE27" s="1192"/>
      <c r="CF27" s="1192"/>
      <c r="CG27" s="1192"/>
      <c r="CH27" s="1192"/>
      <c r="CI27" s="1192"/>
      <c r="CJ27" s="1192"/>
      <c r="CK27" s="1192"/>
      <c r="CL27" s="1192"/>
      <c r="CM27" s="1192"/>
      <c r="CN27" s="1192"/>
      <c r="CO27" s="1192"/>
      <c r="CP27" s="1192"/>
      <c r="CQ27" s="1192"/>
      <c r="CR27" s="81"/>
      <c r="CS27" s="81"/>
      <c r="CT27" s="81"/>
      <c r="CU27" s="81"/>
      <c r="CV27" s="81"/>
      <c r="CW27" s="81"/>
      <c r="CX27" s="1192"/>
      <c r="CY27" s="1192"/>
      <c r="CZ27" s="1192"/>
      <c r="DA27" s="1192"/>
      <c r="DB27" s="1192"/>
      <c r="DC27" s="1192"/>
      <c r="DD27" s="1192"/>
      <c r="DE27" s="1192"/>
      <c r="DF27" s="1192"/>
      <c r="DG27" s="1192"/>
      <c r="DH27" s="1192"/>
      <c r="DI27" s="1192"/>
      <c r="DJ27" s="1192"/>
      <c r="DK27" s="1192"/>
      <c r="DL27" s="1192"/>
      <c r="DM27" s="667"/>
      <c r="DN27" s="667"/>
      <c r="DO27" s="667"/>
      <c r="DP27" s="667"/>
      <c r="DQ27" s="667"/>
      <c r="DR27" s="667"/>
      <c r="DS27" s="667"/>
      <c r="DT27" s="667"/>
      <c r="DU27" s="667"/>
      <c r="DV27" s="667"/>
    </row>
    <row r="28" spans="1:126">
      <c r="A28" s="2266"/>
      <c r="B28" s="1029" t="s">
        <v>488</v>
      </c>
      <c r="C28" s="1030">
        <f t="shared" si="2"/>
        <v>0</v>
      </c>
      <c r="D28" s="609">
        <v>0</v>
      </c>
      <c r="E28" s="1031">
        <v>0</v>
      </c>
      <c r="F28" s="771"/>
      <c r="G28" s="632"/>
      <c r="H28" s="771"/>
      <c r="I28" s="632"/>
      <c r="J28" s="771"/>
      <c r="K28" s="632"/>
      <c r="L28" s="771"/>
      <c r="M28" s="632"/>
      <c r="N28" s="771"/>
      <c r="O28" s="632"/>
      <c r="P28" s="771"/>
      <c r="Q28" s="632"/>
      <c r="R28" s="771"/>
      <c r="S28" s="632"/>
      <c r="T28" s="771"/>
      <c r="U28" s="632"/>
      <c r="V28" s="771"/>
      <c r="W28" s="632"/>
      <c r="X28" s="771"/>
      <c r="Y28" s="632"/>
      <c r="Z28" s="771"/>
      <c r="AA28" s="632"/>
      <c r="AB28" s="771"/>
      <c r="AC28" s="632"/>
      <c r="AD28" s="771"/>
      <c r="AE28" s="632"/>
      <c r="AF28" s="771"/>
      <c r="AG28" s="632"/>
      <c r="AH28" s="771"/>
      <c r="AI28" s="632"/>
      <c r="AJ28" s="771"/>
      <c r="AK28" s="632"/>
      <c r="AL28" s="771"/>
      <c r="AM28" s="752"/>
      <c r="AN28" s="1070"/>
      <c r="AO28" s="1070"/>
      <c r="AP28" s="631"/>
      <c r="AQ28" s="752"/>
      <c r="AR28" s="631"/>
      <c r="AS28" s="632"/>
      <c r="AT28" s="1028"/>
      <c r="AU28" s="1189"/>
      <c r="AV28" s="1053"/>
      <c r="AW28" s="1053"/>
      <c r="AX28" s="1053"/>
      <c r="AY28" s="1053"/>
      <c r="AZ28" s="1053"/>
      <c r="BA28" s="1193"/>
      <c r="BB28" s="1192"/>
      <c r="BC28" s="1192"/>
      <c r="BD28" s="1192"/>
      <c r="BE28" s="1192"/>
      <c r="BF28" s="1192"/>
      <c r="BG28" s="1192"/>
      <c r="BH28" s="81"/>
      <c r="BI28" s="81"/>
      <c r="BJ28" s="81"/>
      <c r="BK28" s="81"/>
      <c r="BL28" s="81"/>
      <c r="BM28" s="81"/>
      <c r="BN28" s="81"/>
      <c r="BO28" s="81"/>
      <c r="BP28" s="1192"/>
      <c r="BQ28" s="1192"/>
      <c r="BR28" s="1192"/>
      <c r="BS28" s="1192"/>
      <c r="BT28" s="1192"/>
      <c r="BU28" s="1192"/>
      <c r="BV28" s="1192"/>
      <c r="BW28" s="1192"/>
      <c r="BX28" s="1192"/>
      <c r="BY28" s="1192"/>
      <c r="BZ28" s="1192"/>
      <c r="CA28" s="1192"/>
      <c r="CB28" s="1192"/>
      <c r="CC28" s="1192"/>
      <c r="CD28" s="1192"/>
      <c r="CE28" s="1192"/>
      <c r="CF28" s="1192"/>
      <c r="CG28" s="1192"/>
      <c r="CH28" s="1192"/>
      <c r="CI28" s="1192"/>
      <c r="CJ28" s="1192"/>
      <c r="CK28" s="1192"/>
      <c r="CL28" s="1192"/>
      <c r="CM28" s="1192"/>
      <c r="CN28" s="1192"/>
      <c r="CO28" s="1192"/>
      <c r="CP28" s="1192"/>
      <c r="CQ28" s="1192"/>
      <c r="CR28" s="81"/>
      <c r="CS28" s="81"/>
      <c r="CT28" s="81"/>
      <c r="CU28" s="81"/>
      <c r="CV28" s="81"/>
      <c r="CW28" s="81"/>
      <c r="CX28" s="1192"/>
      <c r="CY28" s="1192"/>
      <c r="CZ28" s="1192"/>
      <c r="DA28" s="1192"/>
      <c r="DB28" s="1192"/>
      <c r="DC28" s="1192"/>
      <c r="DD28" s="1192"/>
      <c r="DE28" s="1192"/>
      <c r="DF28" s="1192"/>
      <c r="DG28" s="1192"/>
      <c r="DH28" s="1192"/>
      <c r="DI28" s="1192"/>
      <c r="DJ28" s="1192"/>
      <c r="DK28" s="1192"/>
      <c r="DL28" s="1192"/>
      <c r="DM28" s="667"/>
      <c r="DN28" s="667"/>
      <c r="DO28" s="667"/>
      <c r="DP28" s="667"/>
      <c r="DQ28" s="667"/>
      <c r="DR28" s="667"/>
      <c r="DS28" s="667"/>
      <c r="DT28" s="667"/>
      <c r="DU28" s="667"/>
      <c r="DV28" s="667"/>
    </row>
    <row r="29" spans="1:126">
      <c r="A29" s="2268" t="s">
        <v>489</v>
      </c>
      <c r="B29" s="1071" t="s">
        <v>490</v>
      </c>
      <c r="C29" s="1068">
        <f t="shared" si="2"/>
        <v>0</v>
      </c>
      <c r="D29" s="569">
        <v>0</v>
      </c>
      <c r="E29" s="1069">
        <v>0</v>
      </c>
      <c r="F29" s="736"/>
      <c r="G29" s="621"/>
      <c r="H29" s="736"/>
      <c r="I29" s="621"/>
      <c r="J29" s="736"/>
      <c r="K29" s="621"/>
      <c r="L29" s="736"/>
      <c r="M29" s="621"/>
      <c r="N29" s="736"/>
      <c r="O29" s="621"/>
      <c r="P29" s="736"/>
      <c r="Q29" s="621"/>
      <c r="R29" s="736"/>
      <c r="S29" s="621"/>
      <c r="T29" s="736"/>
      <c r="U29" s="621"/>
      <c r="V29" s="736"/>
      <c r="W29" s="621"/>
      <c r="X29" s="736"/>
      <c r="Y29" s="621"/>
      <c r="Z29" s="736"/>
      <c r="AA29" s="621"/>
      <c r="AB29" s="736"/>
      <c r="AC29" s="621"/>
      <c r="AD29" s="736"/>
      <c r="AE29" s="621"/>
      <c r="AF29" s="736"/>
      <c r="AG29" s="621"/>
      <c r="AH29" s="736"/>
      <c r="AI29" s="621"/>
      <c r="AJ29" s="736"/>
      <c r="AK29" s="621"/>
      <c r="AL29" s="736"/>
      <c r="AM29" s="737"/>
      <c r="AN29" s="1072"/>
      <c r="AO29" s="1072"/>
      <c r="AP29" s="620"/>
      <c r="AQ29" s="737"/>
      <c r="AR29" s="620"/>
      <c r="AS29" s="621"/>
      <c r="AT29" s="1028"/>
      <c r="AU29" s="1037"/>
      <c r="AV29" s="1053"/>
      <c r="AW29" s="1053"/>
      <c r="AX29" s="1053"/>
      <c r="AY29" s="1053"/>
      <c r="AZ29" s="1053"/>
      <c r="BA29" s="1193"/>
      <c r="BB29" s="1192"/>
      <c r="BC29" s="1192"/>
      <c r="BD29" s="1192"/>
      <c r="BE29" s="1192"/>
      <c r="BF29" s="1192"/>
      <c r="BG29" s="1192"/>
      <c r="BH29" s="81"/>
      <c r="BI29" s="81"/>
      <c r="BJ29" s="81"/>
      <c r="BK29" s="81"/>
      <c r="BL29" s="81"/>
      <c r="BM29" s="81"/>
      <c r="BN29" s="81"/>
      <c r="BO29" s="81"/>
      <c r="BP29" s="1192"/>
      <c r="BQ29" s="1192"/>
      <c r="BR29" s="1192"/>
      <c r="BS29" s="1192"/>
      <c r="BT29" s="1192"/>
      <c r="BU29" s="1192"/>
      <c r="BV29" s="1192"/>
      <c r="BW29" s="1192"/>
      <c r="BX29" s="1192"/>
      <c r="BY29" s="1192"/>
      <c r="BZ29" s="1192"/>
      <c r="CA29" s="1192"/>
      <c r="CB29" s="1192"/>
      <c r="CC29" s="1192"/>
      <c r="CD29" s="1192"/>
      <c r="CE29" s="1192"/>
      <c r="CF29" s="1192"/>
      <c r="CG29" s="1192"/>
      <c r="CH29" s="1192"/>
      <c r="CI29" s="1192"/>
      <c r="CJ29" s="1192"/>
      <c r="CK29" s="1192"/>
      <c r="CL29" s="1192"/>
      <c r="CM29" s="1192"/>
      <c r="CN29" s="1192"/>
      <c r="CO29" s="1192"/>
      <c r="CP29" s="1192"/>
      <c r="CQ29" s="1192"/>
      <c r="CR29" s="81"/>
      <c r="CS29" s="81"/>
      <c r="CT29" s="81"/>
      <c r="CU29" s="81"/>
      <c r="CV29" s="81"/>
      <c r="CW29" s="81"/>
      <c r="CX29" s="1192"/>
      <c r="CY29" s="1192"/>
      <c r="CZ29" s="1192"/>
      <c r="DA29" s="1192"/>
      <c r="DB29" s="1192"/>
      <c r="DC29" s="1192"/>
      <c r="DD29" s="1192"/>
      <c r="DE29" s="1192"/>
      <c r="DF29" s="1192"/>
      <c r="DG29" s="1192"/>
      <c r="DH29" s="1192"/>
      <c r="DI29" s="1192"/>
      <c r="DJ29" s="1192"/>
      <c r="DK29" s="1192"/>
      <c r="DL29" s="1192"/>
      <c r="DM29" s="667"/>
      <c r="DN29" s="667"/>
      <c r="DO29" s="667"/>
      <c r="DP29" s="667"/>
      <c r="DQ29" s="667"/>
      <c r="DR29" s="667"/>
      <c r="DS29" s="667"/>
      <c r="DT29" s="667"/>
      <c r="DU29" s="667"/>
      <c r="DV29" s="667"/>
    </row>
    <row r="30" spans="1:126" ht="21">
      <c r="A30" s="2269"/>
      <c r="B30" s="1073" t="s">
        <v>491</v>
      </c>
      <c r="C30" s="1058">
        <f t="shared" si="2"/>
        <v>0</v>
      </c>
      <c r="D30" s="582">
        <v>0</v>
      </c>
      <c r="E30" s="1060">
        <v>0</v>
      </c>
      <c r="F30" s="759"/>
      <c r="G30" s="760"/>
      <c r="H30" s="759"/>
      <c r="I30" s="760"/>
      <c r="J30" s="759"/>
      <c r="K30" s="760"/>
      <c r="L30" s="759"/>
      <c r="M30" s="760"/>
      <c r="N30" s="759"/>
      <c r="O30" s="760"/>
      <c r="P30" s="759"/>
      <c r="Q30" s="760"/>
      <c r="R30" s="759"/>
      <c r="S30" s="760"/>
      <c r="T30" s="759"/>
      <c r="U30" s="760"/>
      <c r="V30" s="759"/>
      <c r="W30" s="760"/>
      <c r="X30" s="759"/>
      <c r="Y30" s="760"/>
      <c r="Z30" s="759"/>
      <c r="AA30" s="760"/>
      <c r="AB30" s="759"/>
      <c r="AC30" s="760"/>
      <c r="AD30" s="759"/>
      <c r="AE30" s="760"/>
      <c r="AF30" s="759"/>
      <c r="AG30" s="760"/>
      <c r="AH30" s="759"/>
      <c r="AI30" s="760"/>
      <c r="AJ30" s="759"/>
      <c r="AK30" s="760"/>
      <c r="AL30" s="759"/>
      <c r="AM30" s="745"/>
      <c r="AN30" s="1074"/>
      <c r="AO30" s="1074"/>
      <c r="AP30" s="744"/>
      <c r="AQ30" s="745"/>
      <c r="AR30" s="744"/>
      <c r="AS30" s="760"/>
      <c r="AT30" s="1028"/>
      <c r="AU30" s="863"/>
      <c r="AV30" s="1053"/>
      <c r="AW30" s="1053"/>
      <c r="AX30" s="1053"/>
      <c r="AY30" s="1053"/>
      <c r="AZ30" s="1053"/>
      <c r="BA30" s="1193"/>
      <c r="BB30" s="1192"/>
      <c r="BC30" s="1192"/>
      <c r="BD30" s="1192"/>
      <c r="BE30" s="1192"/>
      <c r="BF30" s="1192"/>
      <c r="BG30" s="1192"/>
      <c r="BH30" s="81"/>
      <c r="BI30" s="81"/>
      <c r="BJ30" s="81"/>
      <c r="BK30" s="81"/>
      <c r="BL30" s="81"/>
      <c r="BM30" s="81"/>
      <c r="BN30" s="81"/>
      <c r="BO30" s="81"/>
      <c r="BP30" s="1192"/>
      <c r="BQ30" s="1192"/>
      <c r="BR30" s="1192"/>
      <c r="BS30" s="1192"/>
      <c r="BT30" s="1192"/>
      <c r="BU30" s="1192"/>
      <c r="BV30" s="1192"/>
      <c r="BW30" s="1192"/>
      <c r="BX30" s="1192"/>
      <c r="BY30" s="1192"/>
      <c r="BZ30" s="1192"/>
      <c r="CA30" s="1192"/>
      <c r="CB30" s="1192"/>
      <c r="CC30" s="1192"/>
      <c r="CD30" s="1192"/>
      <c r="CE30" s="1192"/>
      <c r="CF30" s="1192"/>
      <c r="CG30" s="1192"/>
      <c r="CH30" s="1192"/>
      <c r="CI30" s="1192"/>
      <c r="CJ30" s="1192"/>
      <c r="CK30" s="1192"/>
      <c r="CL30" s="1192"/>
      <c r="CM30" s="1192"/>
      <c r="CN30" s="1192"/>
      <c r="CO30" s="1192"/>
      <c r="CP30" s="1192"/>
      <c r="CQ30" s="1192"/>
      <c r="CR30" s="81"/>
      <c r="CS30" s="81"/>
      <c r="CT30" s="81"/>
      <c r="CU30" s="81"/>
      <c r="CV30" s="81"/>
      <c r="CW30" s="81"/>
      <c r="CX30" s="1192"/>
      <c r="CY30" s="1192"/>
      <c r="CZ30" s="1192"/>
      <c r="DA30" s="1192"/>
      <c r="DB30" s="1192"/>
      <c r="DC30" s="1192"/>
      <c r="DD30" s="1192"/>
      <c r="DE30" s="1192"/>
      <c r="DF30" s="1192"/>
      <c r="DG30" s="1192"/>
      <c r="DH30" s="1192"/>
      <c r="DI30" s="1192"/>
      <c r="DJ30" s="1192"/>
      <c r="DK30" s="1192"/>
      <c r="DL30" s="1192"/>
      <c r="DM30" s="667"/>
      <c r="DN30" s="667"/>
      <c r="DO30" s="667"/>
      <c r="DP30" s="667"/>
      <c r="DQ30" s="667"/>
      <c r="DR30" s="667"/>
      <c r="DS30" s="667"/>
      <c r="DT30" s="667"/>
      <c r="DU30" s="667"/>
      <c r="DV30" s="667"/>
    </row>
    <row r="31" spans="1:126" ht="21">
      <c r="A31" s="2269"/>
      <c r="B31" s="1073" t="s">
        <v>492</v>
      </c>
      <c r="C31" s="1025">
        <f t="shared" si="2"/>
        <v>0</v>
      </c>
      <c r="D31" s="618">
        <v>0</v>
      </c>
      <c r="E31" s="1026">
        <v>0</v>
      </c>
      <c r="F31" s="759"/>
      <c r="G31" s="760"/>
      <c r="H31" s="759"/>
      <c r="I31" s="760"/>
      <c r="J31" s="759"/>
      <c r="K31" s="760"/>
      <c r="L31" s="705"/>
      <c r="M31" s="706"/>
      <c r="N31" s="705"/>
      <c r="O31" s="706"/>
      <c r="P31" s="705"/>
      <c r="Q31" s="706"/>
      <c r="R31" s="705"/>
      <c r="S31" s="706"/>
      <c r="T31" s="705"/>
      <c r="U31" s="706"/>
      <c r="V31" s="705"/>
      <c r="W31" s="706"/>
      <c r="X31" s="705"/>
      <c r="Y31" s="706"/>
      <c r="Z31" s="705"/>
      <c r="AA31" s="706"/>
      <c r="AB31" s="705"/>
      <c r="AC31" s="706"/>
      <c r="AD31" s="705"/>
      <c r="AE31" s="706"/>
      <c r="AF31" s="705"/>
      <c r="AG31" s="706"/>
      <c r="AH31" s="705"/>
      <c r="AI31" s="706"/>
      <c r="AJ31" s="705"/>
      <c r="AK31" s="706"/>
      <c r="AL31" s="705"/>
      <c r="AM31" s="1061"/>
      <c r="AN31" s="1074"/>
      <c r="AO31" s="1074"/>
      <c r="AP31" s="744"/>
      <c r="AQ31" s="745"/>
      <c r="AR31" s="744"/>
      <c r="AS31" s="760"/>
      <c r="AT31" s="1028"/>
      <c r="AU31" s="863"/>
      <c r="AV31" s="1053"/>
      <c r="AW31" s="1053"/>
      <c r="AX31" s="1053"/>
      <c r="AY31" s="1053"/>
      <c r="AZ31" s="1053"/>
      <c r="BA31" s="1193"/>
      <c r="BB31" s="1192"/>
      <c r="BC31" s="1192"/>
      <c r="BD31" s="1192"/>
      <c r="BE31" s="1192"/>
      <c r="BF31" s="1192"/>
      <c r="BG31" s="1192"/>
      <c r="BH31" s="81"/>
      <c r="BI31" s="81"/>
      <c r="BJ31" s="81"/>
      <c r="BK31" s="81"/>
      <c r="BL31" s="81"/>
      <c r="BM31" s="81"/>
      <c r="BN31" s="81"/>
      <c r="BO31" s="81"/>
      <c r="BP31" s="1192"/>
      <c r="BQ31" s="1192"/>
      <c r="BR31" s="1192"/>
      <c r="BS31" s="1192"/>
      <c r="BT31" s="1192"/>
      <c r="BU31" s="1192"/>
      <c r="BV31" s="1192"/>
      <c r="BW31" s="1192"/>
      <c r="BX31" s="1192"/>
      <c r="BY31" s="1192"/>
      <c r="BZ31" s="1192"/>
      <c r="CA31" s="1192"/>
      <c r="CB31" s="1192"/>
      <c r="CC31" s="1192"/>
      <c r="CD31" s="1192"/>
      <c r="CE31" s="1192"/>
      <c r="CF31" s="1192"/>
      <c r="CG31" s="1192"/>
      <c r="CH31" s="1192"/>
      <c r="CI31" s="1192"/>
      <c r="CJ31" s="1192"/>
      <c r="CK31" s="1192"/>
      <c r="CL31" s="1192"/>
      <c r="CM31" s="1192"/>
      <c r="CN31" s="1192"/>
      <c r="CO31" s="1192"/>
      <c r="CP31" s="1192"/>
      <c r="CQ31" s="1192"/>
      <c r="CR31" s="81"/>
      <c r="CS31" s="81"/>
      <c r="CT31" s="81"/>
      <c r="CU31" s="81"/>
      <c r="CV31" s="81"/>
      <c r="CW31" s="81"/>
      <c r="CX31" s="1192"/>
      <c r="CY31" s="1192"/>
      <c r="CZ31" s="1192"/>
      <c r="DA31" s="1192"/>
      <c r="DB31" s="1192"/>
      <c r="DC31" s="1192"/>
      <c r="DD31" s="1192"/>
      <c r="DE31" s="1192"/>
      <c r="DF31" s="1192"/>
      <c r="DG31" s="1192"/>
      <c r="DH31" s="1192"/>
      <c r="DI31" s="1192"/>
      <c r="DJ31" s="1192"/>
      <c r="DK31" s="1192"/>
      <c r="DL31" s="1192"/>
      <c r="DM31" s="667"/>
      <c r="DN31" s="667"/>
      <c r="DO31" s="667"/>
      <c r="DP31" s="667"/>
      <c r="DQ31" s="667"/>
      <c r="DR31" s="667"/>
      <c r="DS31" s="667"/>
      <c r="DT31" s="667"/>
      <c r="DU31" s="667"/>
      <c r="DV31" s="667"/>
    </row>
    <row r="32" spans="1:126" ht="31.5">
      <c r="A32" s="2269"/>
      <c r="B32" s="1073" t="s">
        <v>493</v>
      </c>
      <c r="C32" s="1030">
        <f t="shared" si="2"/>
        <v>0</v>
      </c>
      <c r="D32" s="609">
        <v>0</v>
      </c>
      <c r="E32" s="1031">
        <v>0</v>
      </c>
      <c r="F32" s="686"/>
      <c r="G32" s="687"/>
      <c r="H32" s="686"/>
      <c r="I32" s="687"/>
      <c r="J32" s="686"/>
      <c r="K32" s="687"/>
      <c r="L32" s="771"/>
      <c r="M32" s="632"/>
      <c r="N32" s="771"/>
      <c r="O32" s="632"/>
      <c r="P32" s="709"/>
      <c r="Q32" s="710"/>
      <c r="R32" s="709"/>
      <c r="S32" s="710"/>
      <c r="T32" s="709"/>
      <c r="U32" s="710"/>
      <c r="V32" s="709"/>
      <c r="W32" s="710"/>
      <c r="X32" s="709"/>
      <c r="Y32" s="710"/>
      <c r="Z32" s="709"/>
      <c r="AA32" s="710"/>
      <c r="AB32" s="709"/>
      <c r="AC32" s="710"/>
      <c r="AD32" s="709"/>
      <c r="AE32" s="710"/>
      <c r="AF32" s="709"/>
      <c r="AG32" s="710"/>
      <c r="AH32" s="709"/>
      <c r="AI32" s="710"/>
      <c r="AJ32" s="709"/>
      <c r="AK32" s="710"/>
      <c r="AL32" s="709"/>
      <c r="AM32" s="1075"/>
      <c r="AN32" s="1076"/>
      <c r="AO32" s="1076"/>
      <c r="AP32" s="631"/>
      <c r="AQ32" s="752"/>
      <c r="AR32" s="631"/>
      <c r="AS32" s="632"/>
      <c r="AT32" s="1028"/>
      <c r="AU32" s="1189"/>
      <c r="AV32" s="1053"/>
      <c r="AW32" s="1053"/>
      <c r="AX32" s="1053"/>
      <c r="AY32" s="1053"/>
      <c r="AZ32" s="1053"/>
      <c r="BA32" s="1193"/>
      <c r="BB32" s="1192"/>
      <c r="BC32" s="1192"/>
      <c r="BD32" s="1192"/>
      <c r="BE32" s="1192"/>
      <c r="BF32" s="1192"/>
      <c r="BG32" s="1192"/>
      <c r="BH32" s="81"/>
      <c r="BI32" s="81"/>
      <c r="BJ32" s="81"/>
      <c r="BK32" s="81"/>
      <c r="BL32" s="81"/>
      <c r="BM32" s="81"/>
      <c r="BN32" s="81"/>
      <c r="BO32" s="81"/>
      <c r="BP32" s="1192"/>
      <c r="BQ32" s="1192"/>
      <c r="BR32" s="1192"/>
      <c r="BS32" s="1192"/>
      <c r="BT32" s="1192"/>
      <c r="BU32" s="1192"/>
      <c r="BV32" s="1192"/>
      <c r="BW32" s="1192"/>
      <c r="BX32" s="1192"/>
      <c r="BY32" s="1192"/>
      <c r="BZ32" s="1192"/>
      <c r="CA32" s="1192"/>
      <c r="CB32" s="1192"/>
      <c r="CC32" s="1192"/>
      <c r="CD32" s="1192"/>
      <c r="CE32" s="1192"/>
      <c r="CF32" s="1192"/>
      <c r="CG32" s="1192"/>
      <c r="CH32" s="1192"/>
      <c r="CI32" s="1192"/>
      <c r="CJ32" s="1192"/>
      <c r="CK32" s="1192"/>
      <c r="CL32" s="1192"/>
      <c r="CM32" s="1192"/>
      <c r="CN32" s="1192"/>
      <c r="CO32" s="1192"/>
      <c r="CP32" s="1192"/>
      <c r="CQ32" s="1192"/>
      <c r="CR32" s="81"/>
      <c r="CS32" s="81"/>
      <c r="CT32" s="81"/>
      <c r="CU32" s="81"/>
      <c r="CV32" s="81"/>
      <c r="CW32" s="81"/>
      <c r="CX32" s="1192"/>
      <c r="CY32" s="1192"/>
      <c r="CZ32" s="1192"/>
      <c r="DA32" s="1192"/>
      <c r="DB32" s="1192"/>
      <c r="DC32" s="1192"/>
      <c r="DD32" s="1192"/>
      <c r="DE32" s="1192"/>
      <c r="DF32" s="1192"/>
      <c r="DG32" s="1192"/>
      <c r="DH32" s="1192"/>
      <c r="DI32" s="1192"/>
      <c r="DJ32" s="1192"/>
      <c r="DK32" s="1192"/>
      <c r="DL32" s="1192"/>
      <c r="DM32" s="667"/>
      <c r="DN32" s="667"/>
      <c r="DO32" s="667"/>
      <c r="DP32" s="667"/>
      <c r="DQ32" s="667"/>
      <c r="DR32" s="667"/>
      <c r="DS32" s="667"/>
      <c r="DT32" s="667"/>
      <c r="DU32" s="667"/>
      <c r="DV32" s="667"/>
    </row>
    <row r="33" spans="1:126" s="667" customFormat="1" ht="30" customHeight="1">
      <c r="A33" s="1826" t="s">
        <v>494</v>
      </c>
      <c r="B33" s="1077" t="s">
        <v>495</v>
      </c>
      <c r="C33" s="1078">
        <f t="shared" ref="C33:C38" si="3">SUM(D33+E33)</f>
        <v>0</v>
      </c>
      <c r="D33" s="1079">
        <f>SUM(F33+H33+J33+L33+N33+P33+R33+T33+V33+X33+Z33+AB33+AD33+AF33+AH33+AJ33+AL33)</f>
        <v>0</v>
      </c>
      <c r="E33" s="1080">
        <f>SUM(G33+I33+K33+M33+O33+Q33+S33+U33+W33+Y33+AA33+AC33+AE33+AG33+AI33+AK33+AM33)</f>
        <v>0</v>
      </c>
      <c r="F33" s="633"/>
      <c r="G33" s="634"/>
      <c r="H33" s="633"/>
      <c r="I33" s="634"/>
      <c r="J33" s="633"/>
      <c r="K33" s="634"/>
      <c r="L33" s="584"/>
      <c r="M33" s="585"/>
      <c r="N33" s="571"/>
      <c r="O33" s="865"/>
      <c r="P33" s="584"/>
      <c r="Q33" s="865"/>
      <c r="R33" s="584"/>
      <c r="S33" s="865"/>
      <c r="T33" s="584"/>
      <c r="U33" s="865"/>
      <c r="V33" s="584"/>
      <c r="W33" s="865"/>
      <c r="X33" s="584"/>
      <c r="Y33" s="865"/>
      <c r="Z33" s="584"/>
      <c r="AA33" s="865"/>
      <c r="AB33" s="584"/>
      <c r="AC33" s="865"/>
      <c r="AD33" s="584"/>
      <c r="AE33" s="865"/>
      <c r="AF33" s="584"/>
      <c r="AG33" s="865"/>
      <c r="AH33" s="584"/>
      <c r="AI33" s="865"/>
      <c r="AJ33" s="584"/>
      <c r="AK33" s="865"/>
      <c r="AL33" s="584"/>
      <c r="AM33" s="606"/>
      <c r="AN33" s="576"/>
      <c r="AO33" s="1081"/>
      <c r="AP33" s="865"/>
      <c r="AQ33" s="865"/>
      <c r="AR33" s="1082"/>
      <c r="AS33" s="607"/>
      <c r="AT33" s="572"/>
      <c r="AU33" s="572"/>
      <c r="AV33" s="1053"/>
      <c r="AX33" s="1053"/>
      <c r="AY33" s="1053"/>
      <c r="AZ33" s="1053"/>
      <c r="BA33" s="1192"/>
      <c r="BB33" s="1192"/>
      <c r="BC33" s="1192"/>
      <c r="BD33" s="1192"/>
      <c r="BE33" s="1192"/>
      <c r="BF33" s="1192"/>
      <c r="BG33" s="81"/>
      <c r="BH33" s="81"/>
      <c r="BI33" s="81"/>
      <c r="BJ33" s="81"/>
      <c r="BK33" s="81"/>
      <c r="BL33" s="81"/>
      <c r="BM33" s="81"/>
      <c r="BN33" s="81"/>
      <c r="BO33" s="81"/>
      <c r="BP33" s="81"/>
      <c r="BQ33" s="81"/>
      <c r="BR33" s="81"/>
      <c r="BS33" s="1192"/>
      <c r="BT33" s="1192"/>
      <c r="BU33" s="1192"/>
      <c r="BV33" s="81"/>
      <c r="BW33" s="81"/>
      <c r="BX33" s="81"/>
      <c r="BY33" s="1192"/>
      <c r="BZ33" s="1192"/>
      <c r="CA33" s="81"/>
      <c r="CB33" s="81"/>
      <c r="CC33" s="81"/>
      <c r="CD33" s="81"/>
      <c r="CE33" s="81"/>
      <c r="CF33" s="81"/>
      <c r="CG33" s="81"/>
      <c r="CH33" s="81"/>
      <c r="CI33" s="81"/>
      <c r="CJ33" s="81"/>
      <c r="CK33" s="81"/>
      <c r="CL33" s="81"/>
      <c r="CM33" s="1192"/>
      <c r="CN33" s="1192"/>
      <c r="CO33" s="1192"/>
      <c r="CP33" s="227"/>
      <c r="CQ33" s="1192"/>
      <c r="CR33" s="1192"/>
      <c r="CS33" s="1192"/>
      <c r="CT33" s="1192"/>
      <c r="CU33" s="1192"/>
      <c r="CV33" s="1192"/>
      <c r="CW33" s="1192"/>
      <c r="CX33" s="1192"/>
      <c r="CY33" s="1192"/>
      <c r="CZ33" s="1192"/>
      <c r="DA33" s="1192"/>
      <c r="DB33" s="1192"/>
      <c r="DC33" s="1192"/>
      <c r="DD33" s="1192"/>
      <c r="DE33" s="1192"/>
      <c r="DF33" s="1192"/>
      <c r="DG33" s="1192"/>
      <c r="DH33" s="1192"/>
      <c r="DI33" s="1192"/>
      <c r="DJ33" s="1192"/>
      <c r="DK33" s="1192"/>
      <c r="DL33" s="1192"/>
    </row>
    <row r="34" spans="1:126" s="667" customFormat="1" ht="27" customHeight="1">
      <c r="A34" s="2216"/>
      <c r="B34" s="1083" t="s">
        <v>496</v>
      </c>
      <c r="C34" s="1084">
        <f t="shared" si="3"/>
        <v>0</v>
      </c>
      <c r="D34" s="1085">
        <f t="shared" ref="D34:E38" si="4">SUM(F34+H34+J34+L34+N34+P34+R34+T34+V34+X34+Z34+AB34+AD34+AF34+AH34+AJ34+AL34)</f>
        <v>0</v>
      </c>
      <c r="E34" s="1086">
        <f t="shared" si="4"/>
        <v>0</v>
      </c>
      <c r="F34" s="584"/>
      <c r="G34" s="585"/>
      <c r="H34" s="584"/>
      <c r="I34" s="585"/>
      <c r="J34" s="584"/>
      <c r="K34" s="585"/>
      <c r="L34" s="584"/>
      <c r="M34" s="585"/>
      <c r="N34" s="584"/>
      <c r="O34" s="865"/>
      <c r="P34" s="584"/>
      <c r="Q34" s="865"/>
      <c r="R34" s="584"/>
      <c r="S34" s="865"/>
      <c r="T34" s="584"/>
      <c r="U34" s="865"/>
      <c r="V34" s="584"/>
      <c r="W34" s="865"/>
      <c r="X34" s="584"/>
      <c r="Y34" s="865"/>
      <c r="Z34" s="584"/>
      <c r="AA34" s="865"/>
      <c r="AB34" s="584"/>
      <c r="AC34" s="865"/>
      <c r="AD34" s="584"/>
      <c r="AE34" s="865"/>
      <c r="AF34" s="584"/>
      <c r="AG34" s="865"/>
      <c r="AH34" s="584"/>
      <c r="AI34" s="865"/>
      <c r="AJ34" s="584"/>
      <c r="AK34" s="865"/>
      <c r="AL34" s="584"/>
      <c r="AM34" s="607"/>
      <c r="AN34" s="591"/>
      <c r="AO34" s="1087"/>
      <c r="AP34" s="865"/>
      <c r="AQ34" s="865"/>
      <c r="AR34" s="1082"/>
      <c r="AS34" s="607"/>
      <c r="AT34" s="585"/>
      <c r="AU34" s="585"/>
      <c r="AV34" s="1053"/>
      <c r="AX34" s="1053"/>
      <c r="AY34" s="1053"/>
      <c r="AZ34" s="1053"/>
      <c r="BA34" s="1192"/>
      <c r="BB34" s="1192"/>
      <c r="BC34" s="1192"/>
      <c r="BD34" s="1192"/>
      <c r="BE34" s="1192"/>
      <c r="BF34" s="1192"/>
      <c r="BG34" s="81"/>
      <c r="BH34" s="81"/>
      <c r="BI34" s="81"/>
      <c r="BJ34" s="81"/>
      <c r="BK34" s="81"/>
      <c r="BL34" s="81"/>
      <c r="BM34" s="81"/>
      <c r="BN34" s="81"/>
      <c r="BO34" s="81"/>
      <c r="BP34" s="81"/>
      <c r="BQ34" s="81"/>
      <c r="BR34" s="81"/>
      <c r="BS34" s="1192"/>
      <c r="BT34" s="1192"/>
      <c r="BU34" s="1192"/>
      <c r="BV34" s="81"/>
      <c r="BW34" s="81"/>
      <c r="BX34" s="81"/>
      <c r="BY34" s="1192"/>
      <c r="BZ34" s="1192"/>
      <c r="CA34" s="81"/>
      <c r="CB34" s="81"/>
      <c r="CC34" s="81"/>
      <c r="CD34" s="81"/>
      <c r="CE34" s="81"/>
      <c r="CF34" s="81"/>
      <c r="CG34" s="81"/>
      <c r="CH34" s="81"/>
      <c r="CI34" s="81"/>
      <c r="CJ34" s="81"/>
      <c r="CK34" s="81"/>
      <c r="CL34" s="81"/>
      <c r="CM34" s="1192"/>
      <c r="CN34" s="1192"/>
      <c r="CO34" s="1192"/>
      <c r="CP34" s="227"/>
      <c r="CQ34" s="1192"/>
      <c r="CR34" s="1192"/>
      <c r="CS34" s="1192"/>
      <c r="CT34" s="1192"/>
      <c r="CU34" s="1192"/>
      <c r="CV34" s="1192"/>
      <c r="CW34" s="1192"/>
      <c r="CX34" s="1192"/>
      <c r="CY34" s="1192"/>
      <c r="CZ34" s="1192"/>
      <c r="DA34" s="1192"/>
      <c r="DB34" s="1192"/>
      <c r="DC34" s="1192"/>
      <c r="DD34" s="1192"/>
      <c r="DE34" s="1192"/>
      <c r="DF34" s="1192"/>
      <c r="DG34" s="1192"/>
      <c r="DH34" s="1192"/>
      <c r="DI34" s="1192"/>
      <c r="DJ34" s="1192"/>
      <c r="DK34" s="1192"/>
      <c r="DL34" s="1192"/>
    </row>
    <row r="35" spans="1:126" s="667" customFormat="1" ht="30.75" customHeight="1">
      <c r="A35" s="2216"/>
      <c r="B35" s="1088" t="s">
        <v>497</v>
      </c>
      <c r="C35" s="1084">
        <f t="shared" si="3"/>
        <v>0</v>
      </c>
      <c r="D35" s="1085">
        <f t="shared" si="4"/>
        <v>0</v>
      </c>
      <c r="E35" s="1086">
        <f t="shared" si="4"/>
        <v>0</v>
      </c>
      <c r="F35" s="584"/>
      <c r="G35" s="585"/>
      <c r="H35" s="584"/>
      <c r="I35" s="585"/>
      <c r="J35" s="584"/>
      <c r="K35" s="585"/>
      <c r="L35" s="584"/>
      <c r="M35" s="585"/>
      <c r="N35" s="584"/>
      <c r="O35" s="865"/>
      <c r="P35" s="584"/>
      <c r="Q35" s="865"/>
      <c r="R35" s="584"/>
      <c r="S35" s="865"/>
      <c r="T35" s="584"/>
      <c r="U35" s="865"/>
      <c r="V35" s="584"/>
      <c r="W35" s="865"/>
      <c r="X35" s="584"/>
      <c r="Y35" s="865"/>
      <c r="Z35" s="584"/>
      <c r="AA35" s="865"/>
      <c r="AB35" s="584"/>
      <c r="AC35" s="865"/>
      <c r="AD35" s="584"/>
      <c r="AE35" s="865"/>
      <c r="AF35" s="584"/>
      <c r="AG35" s="865"/>
      <c r="AH35" s="584"/>
      <c r="AI35" s="865"/>
      <c r="AJ35" s="584"/>
      <c r="AK35" s="865"/>
      <c r="AL35" s="584"/>
      <c r="AM35" s="607"/>
      <c r="AN35" s="591"/>
      <c r="AO35" s="1087"/>
      <c r="AP35" s="865"/>
      <c r="AQ35" s="865"/>
      <c r="AR35" s="1082"/>
      <c r="AS35" s="607"/>
      <c r="AT35" s="585"/>
      <c r="AU35" s="585"/>
      <c r="AV35" s="1053"/>
      <c r="AX35" s="1053"/>
      <c r="AY35" s="1053"/>
      <c r="AZ35" s="1053"/>
      <c r="BA35" s="1192"/>
      <c r="BB35" s="1192"/>
      <c r="BC35" s="1192"/>
      <c r="BD35" s="1192"/>
      <c r="BE35" s="1192"/>
      <c r="BF35" s="1192"/>
      <c r="BG35" s="81"/>
      <c r="BH35" s="81"/>
      <c r="BI35" s="81"/>
      <c r="BJ35" s="81"/>
      <c r="BK35" s="81"/>
      <c r="BL35" s="81"/>
      <c r="BM35" s="81"/>
      <c r="BN35" s="81"/>
      <c r="BO35" s="81"/>
      <c r="BP35" s="81"/>
      <c r="BQ35" s="81"/>
      <c r="BR35" s="81"/>
      <c r="BS35" s="1192"/>
      <c r="BT35" s="1192"/>
      <c r="BU35" s="1192"/>
      <c r="BV35" s="81"/>
      <c r="BW35" s="81"/>
      <c r="BX35" s="81"/>
      <c r="BY35" s="1192"/>
      <c r="BZ35" s="1192"/>
      <c r="CA35" s="81"/>
      <c r="CB35" s="81"/>
      <c r="CC35" s="81"/>
      <c r="CD35" s="81"/>
      <c r="CE35" s="81"/>
      <c r="CF35" s="81"/>
      <c r="CG35" s="81"/>
      <c r="CH35" s="81"/>
      <c r="CI35" s="81"/>
      <c r="CJ35" s="81"/>
      <c r="CK35" s="81"/>
      <c r="CL35" s="81"/>
      <c r="CM35" s="1192"/>
      <c r="CN35" s="1192"/>
      <c r="CO35" s="1192"/>
      <c r="CP35" s="227"/>
      <c r="CQ35" s="1192"/>
      <c r="CR35" s="1192"/>
      <c r="CS35" s="1192"/>
      <c r="CT35" s="1192"/>
      <c r="CU35" s="1192"/>
      <c r="CV35" s="1192"/>
      <c r="CW35" s="1192"/>
      <c r="CX35" s="1192"/>
      <c r="CY35" s="1192"/>
      <c r="CZ35" s="1192"/>
      <c r="DA35" s="1192"/>
      <c r="DB35" s="1192"/>
      <c r="DC35" s="1192"/>
      <c r="DD35" s="1192"/>
      <c r="DE35" s="1192"/>
      <c r="DF35" s="1192"/>
      <c r="DG35" s="1192"/>
      <c r="DH35" s="1192"/>
      <c r="DI35" s="1192"/>
      <c r="DJ35" s="1192"/>
      <c r="DK35" s="1192"/>
      <c r="DL35" s="1192"/>
    </row>
    <row r="36" spans="1:126" s="667" customFormat="1" ht="24" customHeight="1">
      <c r="A36" s="2216"/>
      <c r="B36" s="1088" t="s">
        <v>498</v>
      </c>
      <c r="C36" s="1084">
        <f t="shared" si="3"/>
        <v>0</v>
      </c>
      <c r="D36" s="1085">
        <f t="shared" si="4"/>
        <v>0</v>
      </c>
      <c r="E36" s="1086">
        <f t="shared" si="4"/>
        <v>0</v>
      </c>
      <c r="F36" s="584"/>
      <c r="G36" s="585"/>
      <c r="H36" s="584"/>
      <c r="I36" s="585"/>
      <c r="J36" s="584"/>
      <c r="K36" s="585"/>
      <c r="L36" s="584"/>
      <c r="M36" s="585"/>
      <c r="N36" s="584"/>
      <c r="O36" s="865"/>
      <c r="P36" s="584"/>
      <c r="Q36" s="865"/>
      <c r="R36" s="584"/>
      <c r="S36" s="865"/>
      <c r="T36" s="584"/>
      <c r="U36" s="865"/>
      <c r="V36" s="584"/>
      <c r="W36" s="865"/>
      <c r="X36" s="584"/>
      <c r="Y36" s="865"/>
      <c r="Z36" s="584"/>
      <c r="AA36" s="865"/>
      <c r="AB36" s="584"/>
      <c r="AC36" s="865"/>
      <c r="AD36" s="584"/>
      <c r="AE36" s="865"/>
      <c r="AF36" s="584"/>
      <c r="AG36" s="865"/>
      <c r="AH36" s="584"/>
      <c r="AI36" s="865"/>
      <c r="AJ36" s="584"/>
      <c r="AK36" s="865"/>
      <c r="AL36" s="584"/>
      <c r="AM36" s="607"/>
      <c r="AN36" s="591"/>
      <c r="AO36" s="1087"/>
      <c r="AP36" s="865"/>
      <c r="AQ36" s="865"/>
      <c r="AR36" s="1082"/>
      <c r="AS36" s="607"/>
      <c r="AT36" s="585"/>
      <c r="AU36" s="585"/>
      <c r="AV36" s="1053"/>
      <c r="AX36" s="1053"/>
      <c r="AY36" s="1053"/>
      <c r="AZ36" s="1053"/>
      <c r="BA36" s="1192"/>
      <c r="BB36" s="1192"/>
      <c r="BC36" s="1192"/>
      <c r="BD36" s="1192"/>
      <c r="BE36" s="1192"/>
      <c r="BF36" s="1192"/>
      <c r="BG36" s="81"/>
      <c r="BH36" s="81"/>
      <c r="BI36" s="81"/>
      <c r="BJ36" s="81"/>
      <c r="BK36" s="81"/>
      <c r="BL36" s="81"/>
      <c r="BM36" s="81"/>
      <c r="BN36" s="81"/>
      <c r="BO36" s="81"/>
      <c r="BP36" s="81"/>
      <c r="BQ36" s="81"/>
      <c r="BR36" s="81"/>
      <c r="BS36" s="1192"/>
      <c r="BT36" s="1192"/>
      <c r="BU36" s="1192"/>
      <c r="BV36" s="81"/>
      <c r="BW36" s="81"/>
      <c r="BX36" s="81"/>
      <c r="BY36" s="1192"/>
      <c r="BZ36" s="1192"/>
      <c r="CA36" s="81"/>
      <c r="CB36" s="81"/>
      <c r="CC36" s="81"/>
      <c r="CD36" s="81"/>
      <c r="CE36" s="81"/>
      <c r="CF36" s="81"/>
      <c r="CG36" s="81"/>
      <c r="CH36" s="81"/>
      <c r="CI36" s="81"/>
      <c r="CJ36" s="81"/>
      <c r="CK36" s="81"/>
      <c r="CL36" s="81"/>
      <c r="CM36" s="1192"/>
      <c r="CN36" s="1192"/>
      <c r="CO36" s="1192"/>
      <c r="CP36" s="227"/>
      <c r="CQ36" s="1192"/>
      <c r="CR36" s="1192"/>
      <c r="CS36" s="1192"/>
      <c r="CT36" s="1192"/>
      <c r="CU36" s="1192"/>
      <c r="CV36" s="1192"/>
      <c r="CW36" s="1192"/>
      <c r="CX36" s="1192"/>
      <c r="CY36" s="1192"/>
      <c r="CZ36" s="1192"/>
      <c r="DA36" s="1192"/>
      <c r="DB36" s="1192"/>
      <c r="DC36" s="1192"/>
      <c r="DD36" s="1192"/>
      <c r="DE36" s="1192"/>
      <c r="DF36" s="1192"/>
      <c r="DG36" s="1192"/>
      <c r="DH36" s="1192"/>
      <c r="DI36" s="1192"/>
      <c r="DJ36" s="1192"/>
      <c r="DK36" s="1192"/>
      <c r="DL36" s="1192"/>
    </row>
    <row r="37" spans="1:126" s="667" customFormat="1" ht="31.5" customHeight="1">
      <c r="A37" s="2216"/>
      <c r="B37" s="1088" t="s">
        <v>499</v>
      </c>
      <c r="C37" s="1078">
        <f t="shared" si="3"/>
        <v>0</v>
      </c>
      <c r="D37" s="1079">
        <f>SUM(F37+H37+J37+L37+N37+P37+R37+T37+V37+X37+Z37+AB37+AD37+AF37+AH37+AJ37+AL37)</f>
        <v>0</v>
      </c>
      <c r="E37" s="1080">
        <f t="shared" si="4"/>
        <v>0</v>
      </c>
      <c r="F37" s="584"/>
      <c r="G37" s="585"/>
      <c r="H37" s="584"/>
      <c r="I37" s="585"/>
      <c r="J37" s="584"/>
      <c r="K37" s="585"/>
      <c r="L37" s="584"/>
      <c r="M37" s="585"/>
      <c r="N37" s="584"/>
      <c r="O37" s="865"/>
      <c r="P37" s="584"/>
      <c r="Q37" s="865"/>
      <c r="R37" s="584"/>
      <c r="S37" s="865"/>
      <c r="T37" s="584"/>
      <c r="U37" s="865"/>
      <c r="V37" s="584"/>
      <c r="W37" s="865"/>
      <c r="X37" s="584"/>
      <c r="Y37" s="865"/>
      <c r="Z37" s="584"/>
      <c r="AA37" s="865"/>
      <c r="AB37" s="584"/>
      <c r="AC37" s="865"/>
      <c r="AD37" s="584"/>
      <c r="AE37" s="865"/>
      <c r="AF37" s="584"/>
      <c r="AG37" s="865"/>
      <c r="AH37" s="584"/>
      <c r="AI37" s="865"/>
      <c r="AJ37" s="584"/>
      <c r="AK37" s="865"/>
      <c r="AL37" s="584"/>
      <c r="AM37" s="607"/>
      <c r="AN37" s="591"/>
      <c r="AO37" s="1087"/>
      <c r="AP37" s="865"/>
      <c r="AQ37" s="865"/>
      <c r="AR37" s="1082"/>
      <c r="AS37" s="607"/>
      <c r="AT37" s="585"/>
      <c r="AU37" s="585"/>
      <c r="AV37" s="1053"/>
      <c r="AX37" s="1053"/>
      <c r="AY37" s="1053"/>
      <c r="AZ37" s="1053"/>
      <c r="BA37" s="1192"/>
      <c r="BB37" s="1192"/>
      <c r="BC37" s="1192"/>
      <c r="BD37" s="1192"/>
      <c r="BE37" s="1192"/>
      <c r="BF37" s="1192"/>
      <c r="BG37" s="81"/>
      <c r="BH37" s="81"/>
      <c r="BI37" s="81"/>
      <c r="BJ37" s="81"/>
      <c r="BK37" s="81"/>
      <c r="BL37" s="81"/>
      <c r="BM37" s="81"/>
      <c r="BN37" s="81"/>
      <c r="BO37" s="81"/>
      <c r="BP37" s="81"/>
      <c r="BQ37" s="81"/>
      <c r="BR37" s="81"/>
      <c r="BS37" s="1192"/>
      <c r="BT37" s="1192"/>
      <c r="BU37" s="1192"/>
      <c r="BV37" s="81"/>
      <c r="BW37" s="81"/>
      <c r="BX37" s="81"/>
      <c r="BY37" s="1192"/>
      <c r="BZ37" s="1192"/>
      <c r="CA37" s="81"/>
      <c r="CB37" s="81"/>
      <c r="CC37" s="81"/>
      <c r="CD37" s="81"/>
      <c r="CE37" s="81"/>
      <c r="CF37" s="81"/>
      <c r="CG37" s="81"/>
      <c r="CH37" s="81"/>
      <c r="CI37" s="81"/>
      <c r="CJ37" s="81"/>
      <c r="CK37" s="81"/>
      <c r="CL37" s="81"/>
      <c r="CM37" s="1192"/>
      <c r="CN37" s="1192"/>
      <c r="CO37" s="1192"/>
      <c r="CP37" s="227"/>
      <c r="CQ37" s="1192"/>
      <c r="CR37" s="1192"/>
      <c r="CS37" s="1192"/>
      <c r="CT37" s="1192"/>
      <c r="CU37" s="1192"/>
      <c r="CV37" s="1192"/>
      <c r="CW37" s="1192"/>
      <c r="CX37" s="1192"/>
      <c r="CY37" s="1192"/>
      <c r="CZ37" s="1192"/>
      <c r="DA37" s="1192"/>
      <c r="DB37" s="1192"/>
      <c r="DC37" s="1192"/>
      <c r="DD37" s="1192"/>
      <c r="DE37" s="1192"/>
      <c r="DF37" s="1192"/>
      <c r="DG37" s="1192"/>
      <c r="DH37" s="1192"/>
      <c r="DI37" s="1192"/>
      <c r="DJ37" s="1192"/>
      <c r="DK37" s="1192"/>
      <c r="DL37" s="1192"/>
    </row>
    <row r="38" spans="1:126" s="667" customFormat="1" ht="30" customHeight="1">
      <c r="A38" s="1827"/>
      <c r="B38" s="1089" t="s">
        <v>500</v>
      </c>
      <c r="C38" s="1090">
        <f t="shared" si="3"/>
        <v>0</v>
      </c>
      <c r="D38" s="1091">
        <f t="shared" si="4"/>
        <v>0</v>
      </c>
      <c r="E38" s="1092">
        <f>SUM(G38+I38+K38+M38+O38+Q38+S38+U38+W38+Y38+AA38+AC38+AE38+AG38+AI38+AK38+AM38)</f>
        <v>0</v>
      </c>
      <c r="F38" s="584"/>
      <c r="G38" s="585"/>
      <c r="H38" s="584"/>
      <c r="I38" s="585"/>
      <c r="J38" s="584"/>
      <c r="K38" s="585"/>
      <c r="L38" s="584"/>
      <c r="M38" s="585"/>
      <c r="N38" s="598"/>
      <c r="O38" s="865"/>
      <c r="P38" s="584"/>
      <c r="Q38" s="865"/>
      <c r="R38" s="584"/>
      <c r="S38" s="865"/>
      <c r="T38" s="584"/>
      <c r="U38" s="865"/>
      <c r="V38" s="584"/>
      <c r="W38" s="865"/>
      <c r="X38" s="584"/>
      <c r="Y38" s="865"/>
      <c r="Z38" s="584"/>
      <c r="AA38" s="865"/>
      <c r="AB38" s="584"/>
      <c r="AC38" s="865"/>
      <c r="AD38" s="584"/>
      <c r="AE38" s="865"/>
      <c r="AF38" s="584"/>
      <c r="AG38" s="865"/>
      <c r="AH38" s="584"/>
      <c r="AI38" s="865"/>
      <c r="AJ38" s="584"/>
      <c r="AK38" s="865"/>
      <c r="AL38" s="584"/>
      <c r="AM38" s="1093"/>
      <c r="AN38" s="614"/>
      <c r="AO38" s="1094"/>
      <c r="AP38" s="865"/>
      <c r="AQ38" s="865"/>
      <c r="AR38" s="1095"/>
      <c r="AS38" s="1093"/>
      <c r="AT38" s="599"/>
      <c r="AU38" s="599"/>
      <c r="AV38" s="1053"/>
      <c r="AX38" s="1053"/>
      <c r="AY38" s="1053"/>
      <c r="AZ38" s="1053"/>
      <c r="BA38" s="1192"/>
      <c r="BB38" s="1192"/>
      <c r="BC38" s="1192"/>
      <c r="BD38" s="1192"/>
      <c r="BE38" s="1192"/>
      <c r="BF38" s="1192"/>
      <c r="BG38" s="81"/>
      <c r="BH38" s="81"/>
      <c r="BI38" s="81"/>
      <c r="BJ38" s="81"/>
      <c r="BK38" s="81"/>
      <c r="BL38" s="81"/>
      <c r="BM38" s="81"/>
      <c r="BN38" s="81"/>
      <c r="BO38" s="81"/>
      <c r="BP38" s="81"/>
      <c r="BQ38" s="81"/>
      <c r="BR38" s="81"/>
      <c r="BS38" s="1192"/>
      <c r="BT38" s="1192"/>
      <c r="BU38" s="1192"/>
      <c r="BV38" s="81"/>
      <c r="BW38" s="81"/>
      <c r="BX38" s="81"/>
      <c r="BY38" s="1192"/>
      <c r="BZ38" s="1192"/>
      <c r="CA38" s="81"/>
      <c r="CB38" s="81"/>
      <c r="CC38" s="81"/>
      <c r="CD38" s="81"/>
      <c r="CE38" s="81"/>
      <c r="CF38" s="81"/>
      <c r="CG38" s="81"/>
      <c r="CH38" s="81"/>
      <c r="CI38" s="81"/>
      <c r="CJ38" s="81"/>
      <c r="CK38" s="81"/>
      <c r="CL38" s="81"/>
      <c r="CM38" s="1192"/>
      <c r="CN38" s="1192"/>
      <c r="CO38" s="1192"/>
      <c r="CP38" s="227"/>
      <c r="CQ38" s="1192"/>
      <c r="CR38" s="1192"/>
      <c r="CS38" s="1192"/>
      <c r="CT38" s="1192"/>
      <c r="CU38" s="1192"/>
      <c r="CV38" s="1192"/>
      <c r="CW38" s="1192"/>
      <c r="CX38" s="1192"/>
      <c r="CY38" s="1192"/>
      <c r="CZ38" s="1192"/>
      <c r="DA38" s="1192"/>
      <c r="DB38" s="1192"/>
      <c r="DC38" s="1192"/>
      <c r="DD38" s="1192"/>
      <c r="DE38" s="1192"/>
      <c r="DF38" s="1192"/>
      <c r="DG38" s="1192"/>
      <c r="DH38" s="1192"/>
      <c r="DI38" s="1192"/>
      <c r="DJ38" s="1192"/>
      <c r="DK38" s="1192"/>
      <c r="DL38" s="1192"/>
    </row>
    <row r="39" spans="1:126">
      <c r="A39" s="2270" t="s">
        <v>501</v>
      </c>
      <c r="B39" s="1096" t="s">
        <v>220</v>
      </c>
      <c r="C39" s="1097">
        <v>0</v>
      </c>
      <c r="D39" s="569">
        <v>0</v>
      </c>
      <c r="E39" s="1069">
        <v>0</v>
      </c>
      <c r="F39" s="736"/>
      <c r="G39" s="621"/>
      <c r="H39" s="736"/>
      <c r="I39" s="621"/>
      <c r="J39" s="736"/>
      <c r="K39" s="621"/>
      <c r="L39" s="736"/>
      <c r="M39" s="621"/>
      <c r="N39" s="736"/>
      <c r="O39" s="621"/>
      <c r="P39" s="736"/>
      <c r="Q39" s="621"/>
      <c r="R39" s="736"/>
      <c r="S39" s="621"/>
      <c r="T39" s="736"/>
      <c r="U39" s="621"/>
      <c r="V39" s="736"/>
      <c r="W39" s="621"/>
      <c r="X39" s="736"/>
      <c r="Y39" s="621"/>
      <c r="Z39" s="736"/>
      <c r="AA39" s="621"/>
      <c r="AB39" s="736"/>
      <c r="AC39" s="621"/>
      <c r="AD39" s="736"/>
      <c r="AE39" s="621"/>
      <c r="AF39" s="736"/>
      <c r="AG39" s="621"/>
      <c r="AH39" s="736"/>
      <c r="AI39" s="621"/>
      <c r="AJ39" s="736"/>
      <c r="AK39" s="621"/>
      <c r="AL39" s="736"/>
      <c r="AM39" s="737"/>
      <c r="AN39" s="1027"/>
      <c r="AO39" s="1027"/>
      <c r="AP39" s="620"/>
      <c r="AQ39" s="737"/>
      <c r="AR39" s="620"/>
      <c r="AS39" s="621"/>
      <c r="AT39" s="1028"/>
      <c r="AU39" s="1037"/>
      <c r="AV39" s="1053"/>
      <c r="AW39" s="1053"/>
      <c r="AX39" s="1053"/>
      <c r="AY39" s="1053"/>
      <c r="AZ39" s="1053"/>
      <c r="BA39" s="1193"/>
      <c r="BB39" s="1192"/>
      <c r="BC39" s="1192"/>
      <c r="BD39" s="1192"/>
      <c r="BE39" s="1192"/>
      <c r="BF39" s="1192"/>
      <c r="BG39" s="1192"/>
      <c r="BH39" s="81"/>
      <c r="BI39" s="81"/>
      <c r="BJ39" s="81"/>
      <c r="BK39" s="81"/>
      <c r="BL39" s="81"/>
      <c r="BM39" s="81"/>
      <c r="BN39" s="81"/>
      <c r="BO39" s="81"/>
      <c r="BP39" s="1192"/>
      <c r="BQ39" s="1192"/>
      <c r="BR39" s="1192"/>
      <c r="BS39" s="1192"/>
      <c r="BT39" s="1192"/>
      <c r="BU39" s="1192"/>
      <c r="BV39" s="1192"/>
      <c r="BW39" s="1192"/>
      <c r="BX39" s="1192"/>
      <c r="BY39" s="1192"/>
      <c r="BZ39" s="1192"/>
      <c r="CA39" s="1192"/>
      <c r="CB39" s="1192"/>
      <c r="CC39" s="1192"/>
      <c r="CD39" s="1192"/>
      <c r="CE39" s="1192"/>
      <c r="CF39" s="1192"/>
      <c r="CG39" s="1192"/>
      <c r="CH39" s="1192"/>
      <c r="CI39" s="1192"/>
      <c r="CJ39" s="1192"/>
      <c r="CK39" s="1192"/>
      <c r="CL39" s="1192"/>
      <c r="CM39" s="1192"/>
      <c r="CN39" s="1192"/>
      <c r="CO39" s="1192"/>
      <c r="CP39" s="1192"/>
      <c r="CQ39" s="1192"/>
      <c r="CR39" s="81"/>
      <c r="CS39" s="81"/>
      <c r="CT39" s="81"/>
      <c r="CU39" s="81"/>
      <c r="CV39" s="81"/>
      <c r="CW39" s="81"/>
      <c r="CX39" s="1192"/>
      <c r="CY39" s="1192"/>
      <c r="CZ39" s="1192"/>
      <c r="DA39" s="1192"/>
      <c r="DB39" s="1192"/>
      <c r="DC39" s="1192"/>
      <c r="DD39" s="1192"/>
      <c r="DE39" s="1192"/>
      <c r="DF39" s="1192"/>
      <c r="DG39" s="1192"/>
      <c r="DH39" s="1192"/>
      <c r="DI39" s="1192"/>
      <c r="DJ39" s="1192"/>
      <c r="DK39" s="1192"/>
      <c r="DL39" s="1192"/>
      <c r="DM39" s="667"/>
      <c r="DN39" s="667"/>
      <c r="DO39" s="667"/>
      <c r="DP39" s="667"/>
      <c r="DQ39" s="667"/>
      <c r="DR39" s="667"/>
      <c r="DS39" s="667"/>
      <c r="DT39" s="667"/>
      <c r="DU39" s="667"/>
      <c r="DV39" s="667"/>
    </row>
    <row r="40" spans="1:126">
      <c r="A40" s="2271"/>
      <c r="B40" s="1098" t="s">
        <v>221</v>
      </c>
      <c r="C40" s="1099">
        <v>0</v>
      </c>
      <c r="D40" s="618">
        <v>0</v>
      </c>
      <c r="E40" s="1026">
        <v>0</v>
      </c>
      <c r="F40" s="686"/>
      <c r="G40" s="687"/>
      <c r="H40" s="686"/>
      <c r="I40" s="687"/>
      <c r="J40" s="686"/>
      <c r="K40" s="687"/>
      <c r="L40" s="686"/>
      <c r="M40" s="687"/>
      <c r="N40" s="686"/>
      <c r="O40" s="687"/>
      <c r="P40" s="686"/>
      <c r="Q40" s="687"/>
      <c r="R40" s="686"/>
      <c r="S40" s="687"/>
      <c r="T40" s="686"/>
      <c r="U40" s="687"/>
      <c r="V40" s="686"/>
      <c r="W40" s="687"/>
      <c r="X40" s="686"/>
      <c r="Y40" s="687"/>
      <c r="Z40" s="686"/>
      <c r="AA40" s="687"/>
      <c r="AB40" s="686"/>
      <c r="AC40" s="687"/>
      <c r="AD40" s="686"/>
      <c r="AE40" s="687"/>
      <c r="AF40" s="686"/>
      <c r="AG40" s="687"/>
      <c r="AH40" s="686"/>
      <c r="AI40" s="687"/>
      <c r="AJ40" s="686"/>
      <c r="AK40" s="687"/>
      <c r="AL40" s="686"/>
      <c r="AM40" s="743"/>
      <c r="AN40" s="1054"/>
      <c r="AO40" s="1054"/>
      <c r="AP40" s="775"/>
      <c r="AQ40" s="743"/>
      <c r="AR40" s="775"/>
      <c r="AS40" s="687"/>
      <c r="AT40" s="1028"/>
      <c r="AU40" s="1190"/>
      <c r="AV40" s="1053"/>
      <c r="AW40" s="1053"/>
      <c r="AX40" s="1053"/>
      <c r="AY40" s="1053"/>
      <c r="AZ40" s="1053"/>
      <c r="BA40" s="1193"/>
      <c r="BB40" s="1192"/>
      <c r="BC40" s="1192"/>
      <c r="BD40" s="1192"/>
      <c r="BE40" s="1192"/>
      <c r="BF40" s="1192"/>
      <c r="BG40" s="1192"/>
      <c r="BH40" s="81"/>
      <c r="BI40" s="81"/>
      <c r="BJ40" s="81"/>
      <c r="BK40" s="81"/>
      <c r="BL40" s="81"/>
      <c r="BM40" s="81"/>
      <c r="BN40" s="81"/>
      <c r="BO40" s="81"/>
      <c r="BP40" s="1192"/>
      <c r="BQ40" s="1192"/>
      <c r="BR40" s="1192"/>
      <c r="BS40" s="1192"/>
      <c r="BT40" s="1192"/>
      <c r="BU40" s="1192"/>
      <c r="BV40" s="1192"/>
      <c r="BW40" s="1192"/>
      <c r="BX40" s="1192"/>
      <c r="BY40" s="1192"/>
      <c r="BZ40" s="1192"/>
      <c r="CA40" s="1192"/>
      <c r="CB40" s="1192"/>
      <c r="CC40" s="1192"/>
      <c r="CD40" s="1192"/>
      <c r="CE40" s="1192"/>
      <c r="CF40" s="1192"/>
      <c r="CG40" s="1192"/>
      <c r="CH40" s="1192"/>
      <c r="CI40" s="1192"/>
      <c r="CJ40" s="1192"/>
      <c r="CK40" s="1192"/>
      <c r="CL40" s="1192"/>
      <c r="CM40" s="1192"/>
      <c r="CN40" s="1192"/>
      <c r="CO40" s="1192"/>
      <c r="CP40" s="1192"/>
      <c r="CQ40" s="1192"/>
      <c r="CR40" s="81"/>
      <c r="CS40" s="81"/>
      <c r="CT40" s="81"/>
      <c r="CU40" s="81"/>
      <c r="CV40" s="81"/>
      <c r="CW40" s="81"/>
      <c r="CX40" s="1192"/>
      <c r="CY40" s="1192"/>
      <c r="CZ40" s="1192"/>
      <c r="DA40" s="1192"/>
      <c r="DB40" s="1192"/>
      <c r="DC40" s="1192"/>
      <c r="DD40" s="1192"/>
      <c r="DE40" s="1192"/>
      <c r="DF40" s="1192"/>
      <c r="DG40" s="1192"/>
      <c r="DH40" s="1192"/>
      <c r="DI40" s="1192"/>
      <c r="DJ40" s="1192"/>
      <c r="DK40" s="1192"/>
      <c r="DL40" s="1192"/>
      <c r="DM40" s="667"/>
      <c r="DN40" s="667"/>
      <c r="DO40" s="667"/>
      <c r="DP40" s="667"/>
      <c r="DQ40" s="667"/>
      <c r="DR40" s="667"/>
      <c r="DS40" s="667"/>
      <c r="DT40" s="667"/>
      <c r="DU40" s="667"/>
      <c r="DV40" s="667"/>
    </row>
    <row r="41" spans="1:126">
      <c r="A41" s="2272"/>
      <c r="B41" s="1100" t="s">
        <v>502</v>
      </c>
      <c r="C41" s="1101">
        <v>0</v>
      </c>
      <c r="D41" s="1102">
        <v>0</v>
      </c>
      <c r="E41" s="1103">
        <v>0</v>
      </c>
      <c r="F41" s="749"/>
      <c r="G41" s="750"/>
      <c r="H41" s="749"/>
      <c r="I41" s="750"/>
      <c r="J41" s="749"/>
      <c r="K41" s="750"/>
      <c r="L41" s="749"/>
      <c r="M41" s="750"/>
      <c r="N41" s="749"/>
      <c r="O41" s="750"/>
      <c r="P41" s="749"/>
      <c r="Q41" s="750"/>
      <c r="R41" s="749"/>
      <c r="S41" s="750"/>
      <c r="T41" s="749"/>
      <c r="U41" s="750"/>
      <c r="V41" s="749"/>
      <c r="W41" s="750"/>
      <c r="X41" s="749"/>
      <c r="Y41" s="750"/>
      <c r="Z41" s="749"/>
      <c r="AA41" s="750"/>
      <c r="AB41" s="749"/>
      <c r="AC41" s="750"/>
      <c r="AD41" s="749"/>
      <c r="AE41" s="750"/>
      <c r="AF41" s="749"/>
      <c r="AG41" s="750"/>
      <c r="AH41" s="749"/>
      <c r="AI41" s="750"/>
      <c r="AJ41" s="749"/>
      <c r="AK41" s="750"/>
      <c r="AL41" s="749"/>
      <c r="AM41" s="751"/>
      <c r="AN41" s="1104"/>
      <c r="AO41" s="1104"/>
      <c r="AP41" s="1105"/>
      <c r="AQ41" s="751"/>
      <c r="AR41" s="1105"/>
      <c r="AS41" s="750"/>
      <c r="AT41" s="1028"/>
      <c r="AU41" s="866"/>
      <c r="AV41" s="1053"/>
      <c r="AW41" s="1053"/>
      <c r="AX41" s="1053"/>
      <c r="AY41" s="1053"/>
      <c r="AZ41" s="1053"/>
      <c r="BA41" s="1193"/>
      <c r="BB41" s="1192"/>
      <c r="BC41" s="1192"/>
      <c r="BD41" s="1192"/>
      <c r="BE41" s="1192"/>
      <c r="BF41" s="1192"/>
      <c r="BG41" s="1192"/>
      <c r="BH41" s="81"/>
      <c r="BI41" s="81"/>
      <c r="BJ41" s="81"/>
      <c r="BK41" s="81"/>
      <c r="BL41" s="81"/>
      <c r="BM41" s="81"/>
      <c r="BN41" s="81"/>
      <c r="BO41" s="81"/>
      <c r="BP41" s="1192"/>
      <c r="BQ41" s="1192"/>
      <c r="BR41" s="1192"/>
      <c r="BS41" s="1192"/>
      <c r="BT41" s="1192"/>
      <c r="BU41" s="1192"/>
      <c r="BV41" s="1192"/>
      <c r="BW41" s="1192"/>
      <c r="BX41" s="1192"/>
      <c r="BY41" s="1192"/>
      <c r="BZ41" s="1192"/>
      <c r="CA41" s="1192"/>
      <c r="CB41" s="1192"/>
      <c r="CC41" s="1192"/>
      <c r="CD41" s="1192"/>
      <c r="CE41" s="1192"/>
      <c r="CF41" s="1192"/>
      <c r="CG41" s="1192"/>
      <c r="CH41" s="1192"/>
      <c r="CI41" s="1192"/>
      <c r="CJ41" s="1192"/>
      <c r="CK41" s="1192"/>
      <c r="CL41" s="1192"/>
      <c r="CM41" s="1192"/>
      <c r="CN41" s="1192"/>
      <c r="CO41" s="1192"/>
      <c r="CP41" s="1192"/>
      <c r="CQ41" s="1192"/>
      <c r="CR41" s="81"/>
      <c r="CS41" s="81"/>
      <c r="CT41" s="81"/>
      <c r="CU41" s="81"/>
      <c r="CV41" s="81"/>
      <c r="CW41" s="81"/>
      <c r="CX41" s="1192"/>
      <c r="CY41" s="1192"/>
      <c r="CZ41" s="1192"/>
      <c r="DA41" s="1192"/>
      <c r="DB41" s="1192"/>
      <c r="DC41" s="1192"/>
      <c r="DD41" s="1192"/>
      <c r="DE41" s="1192"/>
      <c r="DF41" s="1192"/>
      <c r="DG41" s="1192"/>
      <c r="DH41" s="1192"/>
      <c r="DI41" s="1192"/>
      <c r="DJ41" s="1192"/>
      <c r="DK41" s="1192"/>
      <c r="DL41" s="1192"/>
      <c r="DM41" s="667"/>
      <c r="DN41" s="667"/>
      <c r="DO41" s="667"/>
      <c r="DP41" s="667"/>
      <c r="DQ41" s="667"/>
      <c r="DR41" s="667"/>
      <c r="DS41" s="667"/>
      <c r="DT41" s="667"/>
      <c r="DU41" s="667"/>
      <c r="DV41" s="667"/>
    </row>
    <row r="42" spans="1:126" ht="19.5" customHeight="1">
      <c r="A42" s="2257" t="s">
        <v>503</v>
      </c>
      <c r="B42" s="2257"/>
      <c r="C42" s="1058">
        <f t="shared" ref="C42" si="5">SUM(D42:E42)</f>
        <v>0</v>
      </c>
      <c r="D42" s="618">
        <v>0</v>
      </c>
      <c r="E42" s="1026">
        <v>0</v>
      </c>
      <c r="F42" s="686"/>
      <c r="G42" s="687"/>
      <c r="H42" s="686"/>
      <c r="I42" s="687"/>
      <c r="J42" s="686"/>
      <c r="K42" s="687"/>
      <c r="L42" s="686"/>
      <c r="M42" s="687"/>
      <c r="N42" s="686"/>
      <c r="O42" s="687"/>
      <c r="P42" s="686"/>
      <c r="Q42" s="687"/>
      <c r="R42" s="686"/>
      <c r="S42" s="687"/>
      <c r="T42" s="686"/>
      <c r="U42" s="687"/>
      <c r="V42" s="686"/>
      <c r="W42" s="687"/>
      <c r="X42" s="686"/>
      <c r="Y42" s="687"/>
      <c r="Z42" s="686"/>
      <c r="AA42" s="687"/>
      <c r="AB42" s="686"/>
      <c r="AC42" s="687"/>
      <c r="AD42" s="686"/>
      <c r="AE42" s="687"/>
      <c r="AF42" s="686"/>
      <c r="AG42" s="687"/>
      <c r="AH42" s="686"/>
      <c r="AI42" s="687"/>
      <c r="AJ42" s="686"/>
      <c r="AK42" s="687"/>
      <c r="AL42" s="686"/>
      <c r="AM42" s="743"/>
      <c r="AN42" s="1054"/>
      <c r="AO42" s="1054"/>
      <c r="AP42" s="775"/>
      <c r="AQ42" s="743"/>
      <c r="AR42" s="775"/>
      <c r="AS42" s="687"/>
      <c r="AT42" s="1028"/>
      <c r="AU42" s="1190"/>
      <c r="AV42" s="1053"/>
      <c r="AW42" s="1053"/>
      <c r="AX42" s="1053"/>
      <c r="AY42" s="1053"/>
      <c r="AZ42" s="1053"/>
      <c r="BA42" s="1193"/>
      <c r="BB42" s="1192"/>
      <c r="BC42" s="1192"/>
      <c r="BD42" s="1192"/>
      <c r="BE42" s="1192"/>
      <c r="BF42" s="1192"/>
      <c r="BG42" s="1192"/>
      <c r="BH42" s="81"/>
      <c r="BI42" s="81"/>
      <c r="BJ42" s="81"/>
      <c r="BK42" s="81"/>
      <c r="BL42" s="81"/>
      <c r="BM42" s="81"/>
      <c r="BN42" s="81"/>
      <c r="BO42" s="81"/>
      <c r="BP42" s="1192"/>
      <c r="BQ42" s="1192"/>
      <c r="BR42" s="1192"/>
      <c r="BS42" s="1192"/>
      <c r="BT42" s="1192"/>
      <c r="BU42" s="1192"/>
      <c r="BV42" s="1192"/>
      <c r="BW42" s="1192"/>
      <c r="BX42" s="1192"/>
      <c r="BY42" s="1192"/>
      <c r="BZ42" s="1192"/>
      <c r="CA42" s="1192"/>
      <c r="CB42" s="1192"/>
      <c r="CC42" s="1192"/>
      <c r="CD42" s="1192"/>
      <c r="CE42" s="1192"/>
      <c r="CF42" s="1192"/>
      <c r="CG42" s="1192"/>
      <c r="CH42" s="1192"/>
      <c r="CI42" s="1192"/>
      <c r="CJ42" s="1192"/>
      <c r="CK42" s="1192"/>
      <c r="CL42" s="1192"/>
      <c r="CM42" s="1192"/>
      <c r="CN42" s="1192"/>
      <c r="CO42" s="1192"/>
      <c r="CP42" s="1192"/>
      <c r="CQ42" s="1192"/>
      <c r="CR42" s="81"/>
      <c r="CS42" s="81"/>
      <c r="CT42" s="81"/>
      <c r="CU42" s="81"/>
      <c r="CV42" s="81"/>
      <c r="CW42" s="81"/>
      <c r="CX42" s="1192"/>
      <c r="CY42" s="1192"/>
      <c r="CZ42" s="1192"/>
      <c r="DA42" s="1192"/>
      <c r="DB42" s="1192"/>
      <c r="DC42" s="1192"/>
      <c r="DD42" s="1192"/>
      <c r="DE42" s="1192"/>
      <c r="DF42" s="1192"/>
      <c r="DG42" s="1192"/>
      <c r="DH42" s="1192"/>
      <c r="DI42" s="1192"/>
      <c r="DJ42" s="1192"/>
      <c r="DK42" s="1192"/>
      <c r="DL42" s="1192"/>
      <c r="DM42" s="667"/>
      <c r="DN42" s="667"/>
      <c r="DO42" s="667"/>
      <c r="DP42" s="667"/>
      <c r="DQ42" s="667"/>
      <c r="DR42" s="667"/>
      <c r="DS42" s="667"/>
      <c r="DT42" s="667"/>
      <c r="DU42" s="667"/>
      <c r="DV42" s="667"/>
    </row>
    <row r="43" spans="1:126" ht="23.25" customHeight="1">
      <c r="A43" s="2258" t="s">
        <v>504</v>
      </c>
      <c r="B43" s="2259"/>
      <c r="C43" s="1058">
        <f t="shared" ref="C43" si="6">SUM(D43:E43)</f>
        <v>0</v>
      </c>
      <c r="D43" s="1106">
        <f t="shared" ref="D43:E43" si="7">+F43+H43+J43+L43+N43+P43+R43+T43+V43+X43+Z43+AB43+AD43+AF43+AH43+AJ43+AL43</f>
        <v>0</v>
      </c>
      <c r="E43" s="1107">
        <f t="shared" si="7"/>
        <v>0</v>
      </c>
      <c r="F43" s="1108"/>
      <c r="G43" s="1109"/>
      <c r="H43" s="1108"/>
      <c r="I43" s="1110"/>
      <c r="J43" s="1111"/>
      <c r="K43" s="1109"/>
      <c r="L43" s="1108"/>
      <c r="M43" s="1110"/>
      <c r="N43" s="1111"/>
      <c r="O43" s="1109"/>
      <c r="P43" s="1108"/>
      <c r="Q43" s="1110"/>
      <c r="R43" s="1111"/>
      <c r="S43" s="1109"/>
      <c r="T43" s="1108"/>
      <c r="U43" s="1110"/>
      <c r="V43" s="1111"/>
      <c r="W43" s="1109"/>
      <c r="X43" s="1108"/>
      <c r="Y43" s="1110"/>
      <c r="Z43" s="1111"/>
      <c r="AA43" s="1109"/>
      <c r="AB43" s="1108"/>
      <c r="AC43" s="1110"/>
      <c r="AD43" s="1111"/>
      <c r="AE43" s="1109"/>
      <c r="AF43" s="1108"/>
      <c r="AG43" s="1110"/>
      <c r="AH43" s="1111"/>
      <c r="AI43" s="1109"/>
      <c r="AJ43" s="1108"/>
      <c r="AK43" s="1110"/>
      <c r="AL43" s="1111"/>
      <c r="AM43" s="1109"/>
      <c r="AN43" s="1112"/>
      <c r="AO43" s="1113"/>
      <c r="AP43" s="1112"/>
      <c r="AQ43" s="1113"/>
      <c r="AR43" s="1111"/>
      <c r="AS43" s="1110"/>
      <c r="AT43" s="1114"/>
      <c r="AU43" s="1190"/>
      <c r="AV43" s="1053"/>
      <c r="AW43" s="1053"/>
      <c r="AX43" s="1053"/>
      <c r="AY43" s="1053"/>
      <c r="AZ43" s="1053"/>
      <c r="BA43" s="1193"/>
      <c r="BB43" s="1192"/>
      <c r="BC43" s="1192"/>
      <c r="BD43" s="1192"/>
      <c r="BE43" s="1192"/>
      <c r="BF43" s="1192"/>
      <c r="BG43" s="1192"/>
      <c r="BH43" s="81"/>
      <c r="BI43" s="81"/>
      <c r="BJ43" s="81"/>
      <c r="BK43" s="81"/>
      <c r="BL43" s="81"/>
      <c r="BM43" s="81"/>
      <c r="BN43" s="81"/>
      <c r="BO43" s="81"/>
      <c r="BP43" s="1192"/>
      <c r="BQ43" s="1192"/>
      <c r="BR43" s="1192"/>
      <c r="BS43" s="1192"/>
      <c r="BT43" s="1192"/>
      <c r="BU43" s="1192"/>
      <c r="BV43" s="1192"/>
      <c r="BW43" s="1192"/>
      <c r="BX43" s="1192"/>
      <c r="BY43" s="1192"/>
      <c r="BZ43" s="1192"/>
      <c r="CA43" s="1192"/>
      <c r="CB43" s="1192"/>
      <c r="CC43" s="1192"/>
      <c r="CD43" s="1192"/>
      <c r="CE43" s="1192"/>
      <c r="CF43" s="1192"/>
      <c r="CG43" s="1192"/>
      <c r="CH43" s="1192"/>
      <c r="CI43" s="1192"/>
      <c r="CJ43" s="1192"/>
      <c r="CK43" s="1192"/>
      <c r="CL43" s="1192"/>
      <c r="CM43" s="1192"/>
      <c r="CN43" s="1192"/>
      <c r="CO43" s="1192"/>
      <c r="CP43" s="1192"/>
      <c r="CQ43" s="1192"/>
      <c r="CR43" s="81"/>
      <c r="CS43" s="81"/>
      <c r="CT43" s="81"/>
      <c r="CU43" s="81"/>
      <c r="CV43" s="81"/>
      <c r="CW43" s="81"/>
      <c r="CX43" s="1192"/>
      <c r="CY43" s="1192"/>
      <c r="CZ43" s="1192"/>
      <c r="DA43" s="1192"/>
      <c r="DB43" s="1192"/>
      <c r="DC43" s="1192"/>
      <c r="DD43" s="1192"/>
      <c r="DE43" s="1192"/>
      <c r="DF43" s="1192"/>
      <c r="DG43" s="1192"/>
      <c r="DH43" s="1192"/>
      <c r="DI43" s="1192"/>
      <c r="DJ43" s="1192"/>
      <c r="DK43" s="1192"/>
      <c r="DL43" s="1192"/>
      <c r="DM43" s="667"/>
      <c r="DN43" s="667"/>
      <c r="DO43" s="667"/>
      <c r="DP43" s="667"/>
      <c r="DQ43" s="667"/>
      <c r="DR43" s="667"/>
      <c r="DS43" s="667"/>
      <c r="DT43" s="667"/>
      <c r="DU43" s="667"/>
      <c r="DV43" s="667"/>
    </row>
    <row r="44" spans="1:126">
      <c r="A44" s="2260" t="s">
        <v>505</v>
      </c>
      <c r="B44" s="2260"/>
      <c r="C44" s="1058">
        <f>SUM(D44:E44)</f>
        <v>0</v>
      </c>
      <c r="D44" s="582">
        <v>0</v>
      </c>
      <c r="E44" s="1060">
        <v>0</v>
      </c>
      <c r="F44" s="759"/>
      <c r="G44" s="760"/>
      <c r="H44" s="759"/>
      <c r="I44" s="760"/>
      <c r="J44" s="759"/>
      <c r="K44" s="760"/>
      <c r="L44" s="759"/>
      <c r="M44" s="760"/>
      <c r="N44" s="759"/>
      <c r="O44" s="760"/>
      <c r="P44" s="759"/>
      <c r="Q44" s="760"/>
      <c r="R44" s="759"/>
      <c r="S44" s="760"/>
      <c r="T44" s="759"/>
      <c r="U44" s="760"/>
      <c r="V44" s="759"/>
      <c r="W44" s="760"/>
      <c r="X44" s="759"/>
      <c r="Y44" s="760"/>
      <c r="Z44" s="759"/>
      <c r="AA44" s="760"/>
      <c r="AB44" s="759"/>
      <c r="AC44" s="760"/>
      <c r="AD44" s="759"/>
      <c r="AE44" s="760"/>
      <c r="AF44" s="759"/>
      <c r="AG44" s="760"/>
      <c r="AH44" s="759"/>
      <c r="AI44" s="760"/>
      <c r="AJ44" s="759"/>
      <c r="AK44" s="760"/>
      <c r="AL44" s="759"/>
      <c r="AM44" s="745"/>
      <c r="AN44" s="1056"/>
      <c r="AO44" s="1056"/>
      <c r="AP44" s="744"/>
      <c r="AQ44" s="745"/>
      <c r="AR44" s="744"/>
      <c r="AS44" s="760"/>
      <c r="AT44" s="1028"/>
      <c r="AU44" s="863"/>
      <c r="AV44" s="1053"/>
      <c r="AW44" s="1053"/>
      <c r="AX44" s="1053"/>
      <c r="AY44" s="1053"/>
      <c r="AZ44" s="1053"/>
      <c r="BA44" s="1193"/>
      <c r="BB44" s="1192"/>
      <c r="BC44" s="1192"/>
      <c r="BD44" s="1192"/>
      <c r="BE44" s="1192"/>
      <c r="BF44" s="1192"/>
      <c r="BG44" s="1192"/>
      <c r="BH44" s="81"/>
      <c r="BI44" s="81"/>
      <c r="BJ44" s="81"/>
      <c r="BK44" s="81"/>
      <c r="BL44" s="81"/>
      <c r="BM44" s="81"/>
      <c r="BN44" s="81"/>
      <c r="BO44" s="81"/>
      <c r="BP44" s="1192"/>
      <c r="BQ44" s="1192"/>
      <c r="BR44" s="1192"/>
      <c r="BS44" s="1192"/>
      <c r="BT44" s="1192"/>
      <c r="BU44" s="1192"/>
      <c r="BV44" s="1192"/>
      <c r="BW44" s="1192"/>
      <c r="BX44" s="1192"/>
      <c r="BY44" s="1192"/>
      <c r="BZ44" s="1192"/>
      <c r="CA44" s="1192"/>
      <c r="CB44" s="1192"/>
      <c r="CC44" s="1192"/>
      <c r="CD44" s="1192"/>
      <c r="CE44" s="1192"/>
      <c r="CF44" s="1192"/>
      <c r="CG44" s="1192"/>
      <c r="CH44" s="1192"/>
      <c r="CI44" s="1192"/>
      <c r="CJ44" s="1192"/>
      <c r="CK44" s="1192"/>
      <c r="CL44" s="1192"/>
      <c r="CM44" s="1192"/>
      <c r="CN44" s="1192"/>
      <c r="CO44" s="1192"/>
      <c r="CP44" s="1192"/>
      <c r="CQ44" s="1192"/>
      <c r="CR44" s="81"/>
      <c r="CS44" s="81"/>
      <c r="CT44" s="81"/>
      <c r="CU44" s="81"/>
      <c r="CV44" s="81"/>
      <c r="CW44" s="81"/>
      <c r="CX44" s="1192"/>
      <c r="CY44" s="1192"/>
      <c r="CZ44" s="1192"/>
      <c r="DA44" s="1192"/>
      <c r="DB44" s="1192"/>
      <c r="DC44" s="1192"/>
      <c r="DD44" s="1192"/>
      <c r="DE44" s="1192"/>
      <c r="DF44" s="1192"/>
      <c r="DG44" s="1192"/>
      <c r="DH44" s="1192"/>
      <c r="DI44" s="1192"/>
      <c r="DJ44" s="1192"/>
      <c r="DK44" s="1192"/>
      <c r="DL44" s="1192"/>
      <c r="DM44" s="667"/>
      <c r="DN44" s="667"/>
      <c r="DO44" s="667"/>
      <c r="DP44" s="667"/>
      <c r="DQ44" s="667"/>
      <c r="DR44" s="667"/>
      <c r="DS44" s="667"/>
      <c r="DT44" s="667"/>
      <c r="DU44" s="667"/>
      <c r="DV44" s="667"/>
    </row>
    <row r="45" spans="1:126">
      <c r="A45" s="2260" t="s">
        <v>506</v>
      </c>
      <c r="B45" s="2260"/>
      <c r="C45" s="1058">
        <f>SUM(D45:E45)</f>
        <v>0</v>
      </c>
      <c r="D45" s="582">
        <v>0</v>
      </c>
      <c r="E45" s="1060">
        <v>0</v>
      </c>
      <c r="F45" s="759"/>
      <c r="G45" s="760"/>
      <c r="H45" s="759"/>
      <c r="I45" s="760"/>
      <c r="J45" s="759"/>
      <c r="K45" s="760"/>
      <c r="L45" s="759"/>
      <c r="M45" s="760"/>
      <c r="N45" s="759"/>
      <c r="O45" s="760"/>
      <c r="P45" s="759"/>
      <c r="Q45" s="760"/>
      <c r="R45" s="759"/>
      <c r="S45" s="760"/>
      <c r="T45" s="759"/>
      <c r="U45" s="760"/>
      <c r="V45" s="759"/>
      <c r="W45" s="760"/>
      <c r="X45" s="759"/>
      <c r="Y45" s="760"/>
      <c r="Z45" s="759"/>
      <c r="AA45" s="760"/>
      <c r="AB45" s="759"/>
      <c r="AC45" s="760"/>
      <c r="AD45" s="759"/>
      <c r="AE45" s="760"/>
      <c r="AF45" s="759"/>
      <c r="AG45" s="760"/>
      <c r="AH45" s="759"/>
      <c r="AI45" s="760"/>
      <c r="AJ45" s="759"/>
      <c r="AK45" s="760"/>
      <c r="AL45" s="759"/>
      <c r="AM45" s="745"/>
      <c r="AN45" s="1056"/>
      <c r="AO45" s="1056"/>
      <c r="AP45" s="744"/>
      <c r="AQ45" s="745"/>
      <c r="AR45" s="744"/>
      <c r="AS45" s="760"/>
      <c r="AT45" s="1028"/>
      <c r="AU45" s="863"/>
      <c r="AV45" s="1053"/>
      <c r="AW45" s="1053"/>
      <c r="AX45" s="1053"/>
      <c r="AY45" s="1053"/>
      <c r="AZ45" s="1053"/>
      <c r="BA45" s="1193"/>
      <c r="BB45" s="1192"/>
      <c r="BC45" s="1192"/>
      <c r="BD45" s="1192"/>
      <c r="BE45" s="1192"/>
      <c r="BF45" s="1192"/>
      <c r="BG45" s="1192"/>
      <c r="BH45" s="81"/>
      <c r="BI45" s="81"/>
      <c r="BJ45" s="81"/>
      <c r="BK45" s="81"/>
      <c r="BL45" s="81"/>
      <c r="BM45" s="81"/>
      <c r="BN45" s="81"/>
      <c r="BO45" s="81"/>
      <c r="BP45" s="1192"/>
      <c r="BQ45" s="1192"/>
      <c r="BR45" s="1192"/>
      <c r="BS45" s="1192"/>
      <c r="BT45" s="1192"/>
      <c r="BU45" s="1192"/>
      <c r="BV45" s="1192"/>
      <c r="BW45" s="1192"/>
      <c r="BX45" s="1192"/>
      <c r="BY45" s="1192"/>
      <c r="BZ45" s="1192"/>
      <c r="CA45" s="1192"/>
      <c r="CB45" s="1192"/>
      <c r="CC45" s="1192"/>
      <c r="CD45" s="1192"/>
      <c r="CE45" s="1192"/>
      <c r="CF45" s="1192"/>
      <c r="CG45" s="1192"/>
      <c r="CH45" s="1192"/>
      <c r="CI45" s="1192"/>
      <c r="CJ45" s="1192"/>
      <c r="CK45" s="1192"/>
      <c r="CL45" s="1192"/>
      <c r="CM45" s="1192"/>
      <c r="CN45" s="1192"/>
      <c r="CO45" s="1192"/>
      <c r="CP45" s="1192"/>
      <c r="CQ45" s="1192"/>
      <c r="CR45" s="81"/>
      <c r="CS45" s="81"/>
      <c r="CT45" s="81"/>
      <c r="CU45" s="81"/>
      <c r="CV45" s="81"/>
      <c r="CW45" s="81"/>
      <c r="CX45" s="1192"/>
      <c r="CY45" s="1192"/>
      <c r="CZ45" s="1192"/>
      <c r="DA45" s="1192"/>
      <c r="DB45" s="1192"/>
      <c r="DC45" s="1192"/>
      <c r="DD45" s="1192"/>
      <c r="DE45" s="1192"/>
      <c r="DF45" s="1192"/>
      <c r="DG45" s="1192"/>
      <c r="DH45" s="1192"/>
      <c r="DI45" s="1192"/>
      <c r="DJ45" s="1192"/>
      <c r="DK45" s="1192"/>
      <c r="DL45" s="1192"/>
      <c r="DM45" s="667"/>
      <c r="DN45" s="667"/>
      <c r="DO45" s="667"/>
      <c r="DP45" s="667"/>
      <c r="DQ45" s="667"/>
      <c r="DR45" s="667"/>
      <c r="DS45" s="667"/>
      <c r="DT45" s="667"/>
      <c r="DU45" s="667"/>
      <c r="DV45" s="667"/>
    </row>
    <row r="46" spans="1:126">
      <c r="A46" s="2261" t="s">
        <v>507</v>
      </c>
      <c r="B46" s="2261"/>
      <c r="C46" s="1064">
        <f>SUM(D46:E46)</f>
        <v>0</v>
      </c>
      <c r="D46" s="596">
        <v>0</v>
      </c>
      <c r="E46" s="1065">
        <v>0</v>
      </c>
      <c r="F46" s="759"/>
      <c r="G46" s="760"/>
      <c r="H46" s="759"/>
      <c r="I46" s="760"/>
      <c r="J46" s="759"/>
      <c r="K46" s="760"/>
      <c r="L46" s="759"/>
      <c r="M46" s="760"/>
      <c r="N46" s="759"/>
      <c r="O46" s="760"/>
      <c r="P46" s="759"/>
      <c r="Q46" s="760"/>
      <c r="R46" s="759"/>
      <c r="S46" s="760"/>
      <c r="T46" s="759"/>
      <c r="U46" s="760"/>
      <c r="V46" s="759"/>
      <c r="W46" s="760"/>
      <c r="X46" s="759"/>
      <c r="Y46" s="760"/>
      <c r="Z46" s="759"/>
      <c r="AA46" s="760"/>
      <c r="AB46" s="759"/>
      <c r="AC46" s="760"/>
      <c r="AD46" s="759"/>
      <c r="AE46" s="760"/>
      <c r="AF46" s="759"/>
      <c r="AG46" s="760"/>
      <c r="AH46" s="759"/>
      <c r="AI46" s="760"/>
      <c r="AJ46" s="759"/>
      <c r="AK46" s="760"/>
      <c r="AL46" s="759"/>
      <c r="AM46" s="745"/>
      <c r="AN46" s="1056"/>
      <c r="AO46" s="1056"/>
      <c r="AP46" s="744"/>
      <c r="AQ46" s="745"/>
      <c r="AR46" s="744"/>
      <c r="AS46" s="760"/>
      <c r="AT46" s="1028"/>
      <c r="AU46" s="863"/>
      <c r="AV46" s="1053"/>
      <c r="AW46" s="1053"/>
      <c r="AX46" s="1053"/>
      <c r="AY46" s="1053"/>
      <c r="AZ46" s="1053"/>
      <c r="BA46" s="1193"/>
      <c r="BB46" s="1192"/>
      <c r="BC46" s="1192"/>
      <c r="BD46" s="1192"/>
      <c r="BE46" s="1192"/>
      <c r="BF46" s="1192"/>
      <c r="BG46" s="1192"/>
      <c r="BH46" s="81"/>
      <c r="BI46" s="81"/>
      <c r="BJ46" s="81"/>
      <c r="BK46" s="81"/>
      <c r="BL46" s="81"/>
      <c r="BM46" s="81"/>
      <c r="BN46" s="81"/>
      <c r="BO46" s="81"/>
      <c r="BP46" s="1192"/>
      <c r="BQ46" s="1192"/>
      <c r="BR46" s="1192"/>
      <c r="BS46" s="1192"/>
      <c r="BT46" s="1192"/>
      <c r="BU46" s="1192"/>
      <c r="BV46" s="1192"/>
      <c r="BW46" s="1192"/>
      <c r="BX46" s="1192"/>
      <c r="BY46" s="1192"/>
      <c r="BZ46" s="1192"/>
      <c r="CA46" s="1192"/>
      <c r="CB46" s="1192"/>
      <c r="CC46" s="1192"/>
      <c r="CD46" s="1192"/>
      <c r="CE46" s="1192"/>
      <c r="CF46" s="1192"/>
      <c r="CG46" s="1192"/>
      <c r="CH46" s="1192"/>
      <c r="CI46" s="1192"/>
      <c r="CJ46" s="1192"/>
      <c r="CK46" s="1192"/>
      <c r="CL46" s="1192"/>
      <c r="CM46" s="1192"/>
      <c r="CN46" s="1192"/>
      <c r="CO46" s="1192"/>
      <c r="CP46" s="1192"/>
      <c r="CQ46" s="1192"/>
      <c r="CR46" s="81"/>
      <c r="CS46" s="81"/>
      <c r="CT46" s="81"/>
      <c r="CU46" s="81"/>
      <c r="CV46" s="81"/>
      <c r="CW46" s="81"/>
      <c r="CX46" s="1192"/>
      <c r="CY46" s="1192"/>
      <c r="CZ46" s="1192"/>
      <c r="DA46" s="1192"/>
      <c r="DB46" s="1192"/>
      <c r="DC46" s="1192"/>
      <c r="DD46" s="1192"/>
      <c r="DE46" s="1192"/>
      <c r="DF46" s="1192"/>
      <c r="DG46" s="1192"/>
      <c r="DH46" s="1192"/>
      <c r="DI46" s="1192"/>
      <c r="DJ46" s="1192"/>
      <c r="DK46" s="1192"/>
      <c r="DL46" s="1192"/>
      <c r="DM46" s="667"/>
      <c r="DN46" s="667"/>
      <c r="DO46" s="667"/>
      <c r="DP46" s="667"/>
      <c r="DQ46" s="667"/>
      <c r="DR46" s="667"/>
      <c r="DS46" s="667"/>
      <c r="DT46" s="667"/>
      <c r="DU46" s="667"/>
      <c r="DV46" s="667"/>
    </row>
    <row r="47" spans="1:126" s="7" customFormat="1" ht="23.25" customHeight="1">
      <c r="A47" s="2273" t="s">
        <v>508</v>
      </c>
      <c r="B47" s="1202" t="s">
        <v>509</v>
      </c>
      <c r="C47" s="1750">
        <f t="shared" ref="C47:C50" si="8">SUM(D47:E47)</f>
        <v>0</v>
      </c>
      <c r="D47" s="1750">
        <f>+F47+H47+J47+L47+N47+P47+R47+T47+V47+X47+Z47+AB47+AD47+AF47+AH47+AJ47+AL47</f>
        <v>0</v>
      </c>
      <c r="E47" s="1751">
        <f>+G47+I47+K47+M47+O47+Q47+S47+U47+W47+Y47+AA47+AC47+AE47+AG47+AI47+AK47+AM47</f>
        <v>0</v>
      </c>
      <c r="F47" s="1752"/>
      <c r="G47" s="1038"/>
      <c r="H47" s="1752"/>
      <c r="I47" s="1038"/>
      <c r="J47" s="1752"/>
      <c r="K47" s="1038"/>
      <c r="L47" s="1752"/>
      <c r="M47" s="1038"/>
      <c r="N47" s="1752"/>
      <c r="O47" s="1038"/>
      <c r="P47" s="1752"/>
      <c r="Q47" s="1038"/>
      <c r="R47" s="1752"/>
      <c r="S47" s="1038"/>
      <c r="T47" s="1752"/>
      <c r="U47" s="1038"/>
      <c r="V47" s="1752"/>
      <c r="W47" s="1038"/>
      <c r="X47" s="1752"/>
      <c r="Y47" s="1038"/>
      <c r="Z47" s="1752"/>
      <c r="AA47" s="1038"/>
      <c r="AB47" s="1752"/>
      <c r="AC47" s="1038"/>
      <c r="AD47" s="1752"/>
      <c r="AE47" s="1038"/>
      <c r="AF47" s="1752"/>
      <c r="AG47" s="1038"/>
      <c r="AH47" s="1752"/>
      <c r="AI47" s="1038"/>
      <c r="AJ47" s="1752"/>
      <c r="AK47" s="1038"/>
      <c r="AL47" s="1752"/>
      <c r="AM47" s="1753"/>
      <c r="AN47" s="1754"/>
      <c r="AO47" s="1755"/>
      <c r="AP47" s="1725"/>
      <c r="AQ47" s="634"/>
      <c r="AR47" s="1731"/>
      <c r="AS47" s="1038"/>
      <c r="AT47" s="1756"/>
      <c r="AU47" s="1756"/>
      <c r="AV47" s="263"/>
      <c r="AW47" s="1053"/>
      <c r="BB47"/>
      <c r="BC47"/>
      <c r="BD47"/>
      <c r="BE47"/>
      <c r="BF47"/>
      <c r="BG47"/>
      <c r="BH47"/>
      <c r="BI47"/>
      <c r="BJ47"/>
      <c r="BK47"/>
      <c r="BL47"/>
      <c r="BM47"/>
      <c r="BN47"/>
      <c r="BO47"/>
      <c r="BP47"/>
      <c r="BQ47"/>
      <c r="BR47"/>
      <c r="BS47"/>
      <c r="BT47"/>
      <c r="BU47"/>
      <c r="BV47"/>
      <c r="BW47"/>
      <c r="BX47"/>
      <c r="BY47"/>
      <c r="BZ47"/>
      <c r="CA47" s="82"/>
      <c r="CB47" s="82"/>
      <c r="CC47" s="82"/>
      <c r="CD47" s="82"/>
      <c r="CE47" s="82"/>
      <c r="CF47" s="83"/>
      <c r="CG47" s="83"/>
      <c r="CH47" s="83"/>
      <c r="CI47" s="83"/>
      <c r="CJ47" s="83"/>
      <c r="CK47" s="83"/>
      <c r="CL47" s="83"/>
      <c r="CM47" s="83"/>
      <c r="CN47" s="83"/>
      <c r="CO47" s="83"/>
      <c r="CP47" s="83"/>
      <c r="CQ47" s="83"/>
      <c r="CR47" s="1757"/>
      <c r="CS47" s="1757"/>
      <c r="CT47" s="1757"/>
      <c r="CU47" s="82"/>
      <c r="CV47" s="82"/>
      <c r="CW47" s="82"/>
      <c r="CX47" s="64"/>
      <c r="CY47" s="64"/>
      <c r="CZ47" s="179"/>
      <c r="DA47" s="179"/>
      <c r="DB47" s="179"/>
      <c r="DC47" s="179"/>
      <c r="DD47" s="179"/>
      <c r="DE47" s="179"/>
      <c r="DF47" s="179"/>
      <c r="DG47" s="179"/>
      <c r="DH47" s="179"/>
      <c r="DI47" s="179"/>
      <c r="DJ47" s="179"/>
      <c r="DK47" s="179"/>
      <c r="DL47" s="1758"/>
      <c r="DM47" s="1758"/>
      <c r="DN47" s="1758"/>
      <c r="DO47" s="1758"/>
      <c r="DP47" s="82"/>
      <c r="DQ47" s="82"/>
    </row>
    <row r="48" spans="1:126" s="7" customFormat="1" ht="23.25" customHeight="1">
      <c r="A48" s="2274"/>
      <c r="B48" s="1202" t="s">
        <v>510</v>
      </c>
      <c r="C48" s="1115">
        <f t="shared" si="8"/>
        <v>0</v>
      </c>
      <c r="D48" s="1115">
        <f t="shared" ref="D48:E52" si="9">+F48+H48+J48+L48+N48+P48+R48+T48+V48+X48+Z48+AB48+AD48+AF48+AH48+AJ48+AL48</f>
        <v>0</v>
      </c>
      <c r="E48" s="1116">
        <f t="shared" si="9"/>
        <v>0</v>
      </c>
      <c r="F48" s="611"/>
      <c r="G48" s="612"/>
      <c r="H48" s="611"/>
      <c r="I48" s="612"/>
      <c r="J48" s="611"/>
      <c r="K48" s="612"/>
      <c r="L48" s="611"/>
      <c r="M48" s="612"/>
      <c r="N48" s="611"/>
      <c r="O48" s="612"/>
      <c r="P48" s="611"/>
      <c r="Q48" s="612"/>
      <c r="R48" s="611"/>
      <c r="S48" s="612"/>
      <c r="T48" s="611"/>
      <c r="U48" s="612"/>
      <c r="V48" s="611"/>
      <c r="W48" s="612"/>
      <c r="X48" s="611"/>
      <c r="Y48" s="612"/>
      <c r="Z48" s="611"/>
      <c r="AA48" s="612"/>
      <c r="AB48" s="611"/>
      <c r="AC48" s="612"/>
      <c r="AD48" s="611"/>
      <c r="AE48" s="612"/>
      <c r="AF48" s="611"/>
      <c r="AG48" s="612"/>
      <c r="AH48" s="611"/>
      <c r="AI48" s="612"/>
      <c r="AJ48" s="611"/>
      <c r="AK48" s="612"/>
      <c r="AL48" s="611"/>
      <c r="AM48" s="613"/>
      <c r="AN48" s="1759"/>
      <c r="AO48" s="1760"/>
      <c r="AP48" s="865"/>
      <c r="AQ48" s="585"/>
      <c r="AR48" s="1761"/>
      <c r="AS48" s="612"/>
      <c r="AT48" s="864"/>
      <c r="AU48" s="864"/>
      <c r="AV48" s="263"/>
      <c r="AW48" s="1053"/>
      <c r="BB48"/>
      <c r="BC48"/>
      <c r="BD48"/>
      <c r="BE48"/>
      <c r="BF48"/>
      <c r="BG48"/>
      <c r="BH48"/>
      <c r="BI48"/>
      <c r="BJ48"/>
      <c r="BK48"/>
      <c r="BL48"/>
      <c r="BM48"/>
      <c r="BN48"/>
      <c r="BO48"/>
      <c r="BP48"/>
      <c r="BQ48"/>
      <c r="BR48"/>
      <c r="BS48"/>
      <c r="BT48"/>
      <c r="BU48"/>
      <c r="BV48"/>
      <c r="BW48"/>
      <c r="BX48"/>
      <c r="BY48"/>
      <c r="BZ48"/>
      <c r="CA48" s="82"/>
      <c r="CB48" s="82"/>
      <c r="CC48" s="82"/>
      <c r="CD48" s="82"/>
      <c r="CE48" s="82"/>
      <c r="CF48" s="83"/>
      <c r="CG48" s="83"/>
      <c r="CH48" s="83"/>
      <c r="CI48" s="83"/>
      <c r="CJ48" s="83"/>
      <c r="CK48" s="83"/>
      <c r="CL48" s="83"/>
      <c r="CM48" s="83"/>
      <c r="CN48" s="83"/>
      <c r="CO48" s="83"/>
      <c r="CP48" s="83"/>
      <c r="CQ48" s="83"/>
      <c r="CR48" s="1757"/>
      <c r="CS48" s="1757"/>
      <c r="CT48" s="1757"/>
      <c r="CU48" s="82"/>
      <c r="CV48" s="82"/>
      <c r="CW48" s="82"/>
      <c r="CX48" s="64"/>
      <c r="CY48" s="64"/>
      <c r="CZ48" s="179"/>
      <c r="DA48" s="179"/>
      <c r="DB48" s="179"/>
      <c r="DC48" s="179"/>
      <c r="DD48" s="179"/>
      <c r="DE48" s="179"/>
      <c r="DF48" s="179"/>
      <c r="DG48" s="179"/>
      <c r="DH48" s="179"/>
      <c r="DI48" s="179"/>
      <c r="DJ48" s="179"/>
      <c r="DK48" s="179"/>
      <c r="DL48" s="1758"/>
      <c r="DM48" s="1758"/>
      <c r="DN48" s="1758"/>
      <c r="DO48" s="1758"/>
      <c r="DP48" s="82"/>
      <c r="DQ48" s="82"/>
    </row>
    <row r="49" spans="1:126" s="7" customFormat="1" ht="23.25" customHeight="1">
      <c r="A49" s="2274"/>
      <c r="B49" s="1202" t="s">
        <v>511</v>
      </c>
      <c r="C49" s="1115">
        <f t="shared" si="8"/>
        <v>0</v>
      </c>
      <c r="D49" s="1115">
        <f t="shared" si="9"/>
        <v>0</v>
      </c>
      <c r="E49" s="1116">
        <f t="shared" si="9"/>
        <v>0</v>
      </c>
      <c r="F49" s="611"/>
      <c r="G49" s="612"/>
      <c r="H49" s="611"/>
      <c r="I49" s="612"/>
      <c r="J49" s="611"/>
      <c r="K49" s="612"/>
      <c r="L49" s="611"/>
      <c r="M49" s="612"/>
      <c r="N49" s="611"/>
      <c r="O49" s="612"/>
      <c r="P49" s="611"/>
      <c r="Q49" s="612"/>
      <c r="R49" s="611"/>
      <c r="S49" s="612"/>
      <c r="T49" s="611"/>
      <c r="U49" s="612"/>
      <c r="V49" s="611"/>
      <c r="W49" s="612"/>
      <c r="X49" s="611"/>
      <c r="Y49" s="612"/>
      <c r="Z49" s="611"/>
      <c r="AA49" s="612"/>
      <c r="AB49" s="611"/>
      <c r="AC49" s="612"/>
      <c r="AD49" s="611"/>
      <c r="AE49" s="612"/>
      <c r="AF49" s="611"/>
      <c r="AG49" s="612"/>
      <c r="AH49" s="611"/>
      <c r="AI49" s="612"/>
      <c r="AJ49" s="611"/>
      <c r="AK49" s="612"/>
      <c r="AL49" s="611"/>
      <c r="AM49" s="613"/>
      <c r="AN49" s="1759"/>
      <c r="AO49" s="1760"/>
      <c r="AP49" s="865"/>
      <c r="AQ49" s="585"/>
      <c r="AR49" s="1761"/>
      <c r="AS49" s="612"/>
      <c r="AT49" s="864"/>
      <c r="AU49" s="864"/>
      <c r="AV49" s="263"/>
      <c r="AW49" s="1053"/>
      <c r="BB49"/>
      <c r="BC49"/>
      <c r="BD49"/>
      <c r="BE49"/>
      <c r="BF49"/>
      <c r="BG49"/>
      <c r="BH49"/>
      <c r="BI49"/>
      <c r="BJ49"/>
      <c r="BK49"/>
      <c r="BL49"/>
      <c r="BM49"/>
      <c r="BN49"/>
      <c r="BO49"/>
      <c r="BP49"/>
      <c r="BQ49"/>
      <c r="BR49"/>
      <c r="BS49"/>
      <c r="BT49"/>
      <c r="BU49"/>
      <c r="BV49"/>
      <c r="BW49"/>
      <c r="BX49"/>
      <c r="BY49"/>
      <c r="BZ49"/>
      <c r="CA49" s="82"/>
      <c r="CB49" s="82"/>
      <c r="CC49" s="82"/>
      <c r="CD49" s="82"/>
      <c r="CE49" s="82"/>
      <c r="CF49" s="83"/>
      <c r="CG49" s="83"/>
      <c r="CH49" s="83"/>
      <c r="CI49" s="83"/>
      <c r="CJ49" s="83"/>
      <c r="CK49" s="83"/>
      <c r="CL49" s="83"/>
      <c r="CM49" s="83"/>
      <c r="CN49" s="83"/>
      <c r="CO49" s="83"/>
      <c r="CP49" s="83"/>
      <c r="CQ49" s="83"/>
      <c r="CR49" s="1757"/>
      <c r="CS49" s="1757"/>
      <c r="CT49" s="1757"/>
      <c r="CU49" s="82"/>
      <c r="CV49" s="82"/>
      <c r="CW49" s="82"/>
      <c r="CX49" s="64"/>
      <c r="CY49" s="64"/>
      <c r="CZ49" s="179"/>
      <c r="DA49" s="179"/>
      <c r="DB49" s="179"/>
      <c r="DC49" s="179"/>
      <c r="DD49" s="179"/>
      <c r="DE49" s="179"/>
      <c r="DF49" s="179"/>
      <c r="DG49" s="179"/>
      <c r="DH49" s="179"/>
      <c r="DI49" s="179"/>
      <c r="DJ49" s="179"/>
      <c r="DK49" s="179"/>
      <c r="DL49" s="1758"/>
      <c r="DM49" s="1758"/>
      <c r="DN49" s="1758"/>
      <c r="DO49" s="1758"/>
      <c r="DP49" s="82"/>
      <c r="DQ49" s="82"/>
    </row>
    <row r="50" spans="1:126" s="7" customFormat="1" ht="23.25" customHeight="1">
      <c r="A50" s="2274"/>
      <c r="B50" s="1202" t="s">
        <v>512</v>
      </c>
      <c r="C50" s="1115">
        <f t="shared" si="8"/>
        <v>0</v>
      </c>
      <c r="D50" s="1115">
        <f t="shared" si="9"/>
        <v>0</v>
      </c>
      <c r="E50" s="1116">
        <f t="shared" si="9"/>
        <v>0</v>
      </c>
      <c r="F50" s="611"/>
      <c r="G50" s="612"/>
      <c r="H50" s="611"/>
      <c r="I50" s="612"/>
      <c r="J50" s="611"/>
      <c r="K50" s="612"/>
      <c r="L50" s="611"/>
      <c r="M50" s="612"/>
      <c r="N50" s="611"/>
      <c r="O50" s="612"/>
      <c r="P50" s="611"/>
      <c r="Q50" s="612"/>
      <c r="R50" s="611"/>
      <c r="S50" s="612"/>
      <c r="T50" s="611"/>
      <c r="U50" s="612"/>
      <c r="V50" s="611"/>
      <c r="W50" s="612"/>
      <c r="X50" s="611"/>
      <c r="Y50" s="612"/>
      <c r="Z50" s="611"/>
      <c r="AA50" s="612"/>
      <c r="AB50" s="611"/>
      <c r="AC50" s="612"/>
      <c r="AD50" s="611"/>
      <c r="AE50" s="612"/>
      <c r="AF50" s="611"/>
      <c r="AG50" s="612"/>
      <c r="AH50" s="611"/>
      <c r="AI50" s="612"/>
      <c r="AJ50" s="611"/>
      <c r="AK50" s="612"/>
      <c r="AL50" s="611"/>
      <c r="AM50" s="613"/>
      <c r="AN50" s="1759"/>
      <c r="AO50" s="1760"/>
      <c r="AP50" s="865"/>
      <c r="AQ50" s="585"/>
      <c r="AR50" s="1761"/>
      <c r="AS50" s="612"/>
      <c r="AT50" s="864"/>
      <c r="AU50" s="864"/>
      <c r="AV50" s="263"/>
      <c r="AW50" s="1053"/>
      <c r="BB50"/>
      <c r="BC50"/>
      <c r="BD50"/>
      <c r="BE50"/>
      <c r="BF50"/>
      <c r="BG50"/>
      <c r="BH50"/>
      <c r="BI50"/>
      <c r="BJ50"/>
      <c r="BK50"/>
      <c r="BL50"/>
      <c r="BM50"/>
      <c r="BN50"/>
      <c r="BO50"/>
      <c r="BP50"/>
      <c r="BQ50"/>
      <c r="BR50"/>
      <c r="BS50"/>
      <c r="BT50"/>
      <c r="BU50"/>
      <c r="BV50"/>
      <c r="BW50"/>
      <c r="BX50"/>
      <c r="BY50"/>
      <c r="BZ50"/>
      <c r="CA50" s="82"/>
      <c r="CB50" s="82"/>
      <c r="CC50" s="82"/>
      <c r="CD50" s="82"/>
      <c r="CE50" s="82"/>
      <c r="CF50" s="83"/>
      <c r="CG50" s="83"/>
      <c r="CH50" s="83"/>
      <c r="CI50" s="83"/>
      <c r="CJ50" s="83"/>
      <c r="CK50" s="83"/>
      <c r="CL50" s="83"/>
      <c r="CM50" s="83"/>
      <c r="CN50" s="83"/>
      <c r="CO50" s="83"/>
      <c r="CP50" s="83"/>
      <c r="CQ50" s="83"/>
      <c r="CR50" s="1757"/>
      <c r="CS50" s="1757"/>
      <c r="CT50" s="1757"/>
      <c r="CU50" s="82"/>
      <c r="CV50" s="82"/>
      <c r="CW50" s="82"/>
      <c r="CX50" s="64"/>
      <c r="CY50" s="64"/>
      <c r="CZ50" s="179"/>
      <c r="DA50" s="179"/>
      <c r="DB50" s="179"/>
      <c r="DC50" s="179"/>
      <c r="DD50" s="179"/>
      <c r="DE50" s="179"/>
      <c r="DF50" s="179"/>
      <c r="DG50" s="179"/>
      <c r="DH50" s="179"/>
      <c r="DI50" s="179"/>
      <c r="DJ50" s="179"/>
      <c r="DK50" s="179"/>
      <c r="DL50" s="1758"/>
      <c r="DM50" s="1758"/>
      <c r="DN50" s="1758"/>
      <c r="DO50" s="1758"/>
      <c r="DP50" s="82"/>
      <c r="DQ50" s="82"/>
    </row>
    <row r="51" spans="1:126" s="7" customFormat="1" ht="23.25" customHeight="1">
      <c r="A51" s="2275"/>
      <c r="B51" s="1202" t="s">
        <v>513</v>
      </c>
      <c r="C51" s="873">
        <f t="shared" ref="C51" si="10">SUM(D51:E51)</f>
        <v>0</v>
      </c>
      <c r="D51" s="1762">
        <f t="shared" si="9"/>
        <v>0</v>
      </c>
      <c r="E51" s="1763">
        <f t="shared" si="9"/>
        <v>0</v>
      </c>
      <c r="F51" s="598"/>
      <c r="G51" s="599"/>
      <c r="H51" s="598"/>
      <c r="I51" s="599"/>
      <c r="J51" s="598"/>
      <c r="K51" s="599"/>
      <c r="L51" s="598"/>
      <c r="M51" s="599"/>
      <c r="N51" s="598"/>
      <c r="O51" s="599"/>
      <c r="P51" s="598"/>
      <c r="Q51" s="599"/>
      <c r="R51" s="598"/>
      <c r="S51" s="599"/>
      <c r="T51" s="598"/>
      <c r="U51" s="599"/>
      <c r="V51" s="598"/>
      <c r="W51" s="599"/>
      <c r="X51" s="598"/>
      <c r="Y51" s="599"/>
      <c r="Z51" s="598"/>
      <c r="AA51" s="599"/>
      <c r="AB51" s="598"/>
      <c r="AC51" s="599"/>
      <c r="AD51" s="598"/>
      <c r="AE51" s="599"/>
      <c r="AF51" s="598"/>
      <c r="AG51" s="599"/>
      <c r="AH51" s="598"/>
      <c r="AI51" s="599"/>
      <c r="AJ51" s="598"/>
      <c r="AK51" s="599"/>
      <c r="AL51" s="598"/>
      <c r="AM51" s="1093"/>
      <c r="AN51" s="1764"/>
      <c r="AO51" s="1765"/>
      <c r="AP51" s="1729"/>
      <c r="AQ51" s="599"/>
      <c r="AR51" s="1729"/>
      <c r="AS51" s="599"/>
      <c r="AT51" s="1189"/>
      <c r="AU51" s="1189"/>
      <c r="AV51" s="263" t="str">
        <f t="shared" ref="AV51" si="11">$CF51 &amp; $CG51 &amp; $CH51 &amp; $CI51 &amp; $CJ51 &amp; CK51 &amp; CL51 &amp; CT51 &amp; CM51 &amp; CN51 &amp; CP51 &amp; CQ51 &amp; CR51 &amp; CU51</f>
        <v/>
      </c>
      <c r="AW51" s="1053"/>
      <c r="BB51"/>
      <c r="BC51"/>
      <c r="BD51"/>
      <c r="BE51"/>
      <c r="BF51"/>
      <c r="BG51"/>
      <c r="BH51"/>
      <c r="BI51"/>
      <c r="BJ51"/>
      <c r="BK51"/>
      <c r="BL51"/>
      <c r="BM51"/>
      <c r="BN51"/>
      <c r="BO51"/>
      <c r="BP51"/>
      <c r="BQ51"/>
      <c r="BR51"/>
      <c r="BS51"/>
      <c r="BT51"/>
      <c r="BU51"/>
      <c r="BV51"/>
      <c r="BW51"/>
      <c r="BX51"/>
      <c r="BY51"/>
      <c r="BZ51"/>
      <c r="CA51" s="82"/>
      <c r="CB51" s="82"/>
      <c r="CC51" s="82"/>
      <c r="CD51" s="82"/>
      <c r="CE51" s="82"/>
      <c r="CF51" s="83" t="str">
        <f t="shared" ref="CF51" si="12">IF($AN51&gt;$E51,"* La celda 'Gestantes' debe ser menor o igual al Total de Mujeres en control. ","")</f>
        <v/>
      </c>
      <c r="CG51" s="83" t="str">
        <f t="shared" ref="CG51" si="13">IF($AO51&gt;$E51,"* La celda 'Madres de Hijos menor de 5 años' debe ser menor o igual al Total de Mujeres en control. ","")</f>
        <v/>
      </c>
      <c r="CH51" s="83" t="str">
        <f t="shared" ref="CH51" si="14">IF(($AP51)&gt;$D51,"* La celda 'Pueblos Originarios / Hombres' debe ser menor o igual al Total de Hombres en control. ","")</f>
        <v/>
      </c>
      <c r="CI51" s="83" t="str">
        <f t="shared" ref="CI51" si="15">IF($AQ51&gt;$E51,"* La celda 'Pueblos Originarios / Mujeres' debe ser menor o igual al Total de Mujeres en control. ","")</f>
        <v/>
      </c>
      <c r="CJ51" s="83" t="str">
        <f t="shared" ref="CJ51" si="16">IF(($AR51)&gt;$D51,"* La celda 'Población Migrantes / Hombres' debe ser menor o igual al Total de Hombres en control. ","")</f>
        <v/>
      </c>
      <c r="CK51" s="83" t="str">
        <f t="shared" ref="CK51" si="17">IF($AS51&gt;$E51,"* La celda 'Población Migrantes / Mujeres' debe ser menor o igual al Total de Mujeres en control. ","")</f>
        <v/>
      </c>
      <c r="CL51" s="83" t="str">
        <f t="shared" ref="CL51" si="18">IF($AT51&gt;$C51,"* La celda 'Niños, Niñas, Adolescentes y Jóvenes de Población SENAME' debe ser menor o igual al Total de Ambos Sexos. ","")</f>
        <v/>
      </c>
      <c r="CM51" s="83" t="str">
        <f t="shared" ref="CM51" si="19">IF(AND($C51&lt;&gt;0,$AN51=""),"* No olvide escribir en la celda de 'Gestantes' (Digite CERO si no tiene). ","")</f>
        <v/>
      </c>
      <c r="CN51" s="83" t="str">
        <f t="shared" ref="CN51" si="20">IF(AND($C51&lt;&gt;0,$AO51=""),"* No olvide escribir en la celda de 'Madres de Hijos menor de 5 años' (Digite CERO si no tiene). ","")</f>
        <v/>
      </c>
      <c r="CO51" s="83" t="str">
        <f t="shared" ref="CO51" si="21">IF(AND($C51&lt;&gt;0,$AT51=""),"* No olvide escribir en la celda de 'Niños, Niñas, Adolescentes y Jóvenes de Población SENAME' (Digite CERO si no tiene). ","")</f>
        <v/>
      </c>
      <c r="CP51" s="83" t="str">
        <f t="shared" ref="CP51" si="22">IF(AND($D51&lt;&gt;0,$AP51=""),"* No olvide escribir en las celdas de 'Pueblos Originarios' (Digite CERO si no tiene). ",IF(AND($E51&lt;&gt;0,$AQ51=""),"* No olvide escribir en las celdas de 'Pueblos Originarios' (Digite CERO si no tiene). ",""))</f>
        <v/>
      </c>
      <c r="CQ51" s="83" t="str">
        <f t="shared" ref="CQ51" si="23">IF(AND($D51&lt;&gt;0,$AR51=""),"* No olvide escribir en las celdas de 'Población Migrantes' (Digite CERO si no tiene). ",IF(AND($E51&lt;&gt;0,$AS51=""),"* No olvide escribir en las celdas de 'Población Migrantes' (Digite CERO si no tiene). ",""))</f>
        <v/>
      </c>
      <c r="CR51" s="1757"/>
      <c r="CS51" s="1757"/>
      <c r="CT51" s="1757"/>
      <c r="CU51" s="82"/>
      <c r="CV51" s="82"/>
      <c r="CW51" s="82"/>
      <c r="CX51" s="64"/>
      <c r="CY51" s="64"/>
      <c r="CZ51" s="179">
        <f t="shared" ref="CZ51" si="24">IF($AN51&gt;$E51,1,0)</f>
        <v>0</v>
      </c>
      <c r="DA51" s="179">
        <f t="shared" ref="DA51" si="25">IF($AO51&gt;$E51,1,0)</f>
        <v>0</v>
      </c>
      <c r="DB51" s="179">
        <f t="shared" ref="DB51" si="26">IF(($AP51)&gt;$D51,1,0)</f>
        <v>0</v>
      </c>
      <c r="DC51" s="179">
        <f t="shared" ref="DC51" si="27">IF($AQ51&gt;$E51,1,0)</f>
        <v>0</v>
      </c>
      <c r="DD51" s="179">
        <f t="shared" ref="DD51" si="28">IF(($AR51)&gt;$D51,1,0)</f>
        <v>0</v>
      </c>
      <c r="DE51" s="179">
        <f t="shared" ref="DE51" si="29">IF($AS51&gt;$E51,1,0)</f>
        <v>0</v>
      </c>
      <c r="DF51" s="179">
        <f t="shared" ref="DF51" si="30">IF($AT51&gt;$C51,1,0)</f>
        <v>0</v>
      </c>
      <c r="DG51" s="179">
        <f t="shared" ref="DG51" si="31">IF(AND($C51&lt;&gt;0,$AN51=""),1,0)</f>
        <v>0</v>
      </c>
      <c r="DH51" s="179">
        <f t="shared" ref="DH51" si="32">IF(AND($C51&lt;&gt;0,$AO51=""),1,0)</f>
        <v>0</v>
      </c>
      <c r="DI51" s="179">
        <f t="shared" ref="DI51" si="33">IF(AND($C51&lt;&gt;0,$AT51=""),1,0)</f>
        <v>0</v>
      </c>
      <c r="DJ51" s="179">
        <f t="shared" ref="DJ51" si="34">IF(AND($D51&lt;&gt;0,$AP51=""),1,IF(AND($E51&lt;&gt;0,$AQ51=""),1,0))</f>
        <v>0</v>
      </c>
      <c r="DK51" s="179">
        <f t="shared" ref="DK51" si="35">IF(AND($D51&lt;&gt;0,$AR51=""),1,IF(AND($E51&lt;&gt;0,$AS51=""),1,0))</f>
        <v>0</v>
      </c>
      <c r="DL51" s="1758"/>
      <c r="DM51" s="1758"/>
      <c r="DN51" s="1758"/>
      <c r="DO51" s="1758"/>
      <c r="DP51" s="82"/>
      <c r="DQ51" s="82"/>
    </row>
    <row r="52" spans="1:126" s="7" customFormat="1" ht="23.25" customHeight="1">
      <c r="A52" s="2276" t="s">
        <v>514</v>
      </c>
      <c r="B52" s="2277"/>
      <c r="C52" s="1766"/>
      <c r="D52" s="1767"/>
      <c r="E52" s="1116">
        <f t="shared" si="9"/>
        <v>0</v>
      </c>
      <c r="F52" s="611"/>
      <c r="G52" s="612"/>
      <c r="H52" s="611"/>
      <c r="I52" s="612"/>
      <c r="J52" s="611"/>
      <c r="K52" s="612"/>
      <c r="L52" s="611"/>
      <c r="M52" s="612"/>
      <c r="N52" s="611"/>
      <c r="O52" s="612"/>
      <c r="P52" s="611"/>
      <c r="Q52" s="612"/>
      <c r="R52" s="611"/>
      <c r="S52" s="612"/>
      <c r="T52" s="611"/>
      <c r="U52" s="612"/>
      <c r="V52" s="611"/>
      <c r="W52" s="612"/>
      <c r="X52" s="611"/>
      <c r="Y52" s="612"/>
      <c r="Z52" s="611"/>
      <c r="AA52" s="612"/>
      <c r="AB52" s="611"/>
      <c r="AC52" s="612"/>
      <c r="AD52" s="611"/>
      <c r="AE52" s="612"/>
      <c r="AF52" s="611"/>
      <c r="AG52" s="612"/>
      <c r="AH52" s="611"/>
      <c r="AI52" s="612"/>
      <c r="AJ52" s="611"/>
      <c r="AK52" s="612"/>
      <c r="AL52" s="611"/>
      <c r="AM52" s="613"/>
      <c r="AN52" s="591"/>
      <c r="AO52" s="591"/>
      <c r="AP52" s="1117"/>
      <c r="AQ52" s="613"/>
      <c r="AR52" s="1117"/>
      <c r="AS52" s="613"/>
      <c r="AT52" s="864"/>
      <c r="AU52" s="864"/>
      <c r="AV52" s="1053"/>
      <c r="AW52" s="1053"/>
      <c r="BA52" s="81"/>
      <c r="BB52" s="81"/>
      <c r="BC52" s="81"/>
      <c r="BD52" s="81"/>
      <c r="BE52" s="81"/>
      <c r="BF52" s="81"/>
      <c r="BG52" s="81"/>
      <c r="BH52" s="81"/>
      <c r="BI52" s="81"/>
      <c r="BJ52" s="81"/>
      <c r="BK52" s="81"/>
      <c r="BL52" s="81"/>
      <c r="BM52" s="81"/>
      <c r="BN52" s="81"/>
      <c r="BO52" s="81"/>
      <c r="BP52" s="81"/>
      <c r="BQ52" s="81"/>
      <c r="BR52" s="81"/>
      <c r="BS52" s="227"/>
      <c r="BT52" s="227"/>
      <c r="BU52" s="227"/>
      <c r="BV52" s="81"/>
      <c r="BW52" s="81"/>
      <c r="BX52" s="81"/>
      <c r="BY52" s="81"/>
      <c r="BZ52" s="81"/>
      <c r="CA52" s="81"/>
      <c r="CB52" s="81"/>
      <c r="CC52" s="81"/>
      <c r="CD52" s="81"/>
      <c r="CE52" s="81"/>
      <c r="CF52" s="81"/>
      <c r="CG52" s="81"/>
      <c r="CH52" s="81"/>
      <c r="CI52" s="81"/>
      <c r="CJ52" s="81"/>
      <c r="CK52" s="81"/>
      <c r="CL52" s="81"/>
      <c r="CM52" s="227"/>
      <c r="CN52" s="227"/>
      <c r="CO52" s="227"/>
      <c r="CP52" s="227"/>
      <c r="CQ52" s="81"/>
      <c r="CR52" s="81"/>
      <c r="CS52" s="81"/>
      <c r="CT52" s="81"/>
      <c r="CU52" s="81"/>
      <c r="CV52" s="81"/>
      <c r="CW52" s="81"/>
      <c r="CX52" s="81"/>
      <c r="CY52" s="81"/>
      <c r="CZ52" s="81"/>
      <c r="DA52" s="81"/>
      <c r="DB52" s="81"/>
      <c r="DC52" s="81"/>
      <c r="DD52" s="81"/>
      <c r="DE52" s="81"/>
      <c r="DF52" s="81"/>
      <c r="DG52" s="81"/>
      <c r="DH52" s="81"/>
      <c r="DI52" s="81"/>
      <c r="DJ52" s="81"/>
      <c r="DK52" s="81"/>
      <c r="DL52" s="81"/>
    </row>
    <row r="53" spans="1:126">
      <c r="A53" s="2278" t="s">
        <v>515</v>
      </c>
      <c r="B53" s="2279"/>
      <c r="C53" s="1118">
        <v>0</v>
      </c>
      <c r="D53" s="747">
        <v>0</v>
      </c>
      <c r="E53" s="610">
        <v>0</v>
      </c>
      <c r="F53" s="771"/>
      <c r="G53" s="632"/>
      <c r="H53" s="771"/>
      <c r="I53" s="632"/>
      <c r="J53" s="771"/>
      <c r="K53" s="632"/>
      <c r="L53" s="771"/>
      <c r="M53" s="632"/>
      <c r="N53" s="771"/>
      <c r="O53" s="632"/>
      <c r="P53" s="771"/>
      <c r="Q53" s="632"/>
      <c r="R53" s="771"/>
      <c r="S53" s="632"/>
      <c r="T53" s="771"/>
      <c r="U53" s="632"/>
      <c r="V53" s="771"/>
      <c r="W53" s="632"/>
      <c r="X53" s="771"/>
      <c r="Y53" s="632"/>
      <c r="Z53" s="771"/>
      <c r="AA53" s="632"/>
      <c r="AB53" s="771"/>
      <c r="AC53" s="632"/>
      <c r="AD53" s="771"/>
      <c r="AE53" s="632"/>
      <c r="AF53" s="771"/>
      <c r="AG53" s="632"/>
      <c r="AH53" s="771"/>
      <c r="AI53" s="632"/>
      <c r="AJ53" s="771"/>
      <c r="AK53" s="632"/>
      <c r="AL53" s="771"/>
      <c r="AM53" s="752"/>
      <c r="AN53" s="1070"/>
      <c r="AO53" s="1119"/>
      <c r="AP53" s="631"/>
      <c r="AQ53" s="752"/>
      <c r="AR53" s="631"/>
      <c r="AS53" s="632"/>
      <c r="AT53" s="1028"/>
      <c r="AU53" s="1189"/>
    </row>
    <row r="54" spans="1:126" ht="15.75">
      <c r="A54" s="789" t="s">
        <v>516</v>
      </c>
      <c r="B54" s="789"/>
      <c r="C54" s="1120"/>
      <c r="D54" s="789"/>
      <c r="E54" s="715"/>
      <c r="F54" s="715"/>
      <c r="G54" s="715"/>
      <c r="H54" s="715"/>
      <c r="I54" s="715"/>
      <c r="J54" s="715"/>
      <c r="K54" s="715"/>
      <c r="L54" s="715"/>
      <c r="M54" s="715"/>
      <c r="N54" s="715"/>
      <c r="O54" s="715"/>
      <c r="P54" s="1121"/>
      <c r="Q54" s="1121"/>
      <c r="R54" s="1121"/>
      <c r="S54" s="1121"/>
      <c r="T54" s="1121"/>
      <c r="BC54" s="81"/>
    </row>
    <row r="55" spans="1:126">
      <c r="A55" s="2280" t="s">
        <v>517</v>
      </c>
      <c r="B55" s="2280" t="s">
        <v>518</v>
      </c>
      <c r="C55" s="2228" t="s">
        <v>193</v>
      </c>
      <c r="D55" s="2228"/>
      <c r="E55" s="2228"/>
      <c r="F55" s="2228" t="s">
        <v>464</v>
      </c>
      <c r="G55" s="2228"/>
      <c r="H55" s="2228"/>
      <c r="I55" s="2228"/>
      <c r="J55" s="2228"/>
      <c r="K55" s="2228"/>
      <c r="L55" s="2228"/>
      <c r="M55" s="2228"/>
      <c r="N55" s="2228"/>
      <c r="O55" s="2228"/>
      <c r="P55" s="2228"/>
      <c r="Q55" s="2228"/>
      <c r="R55" s="2228"/>
      <c r="S55" s="2228"/>
      <c r="T55" s="2228"/>
      <c r="U55" s="2228"/>
      <c r="V55" s="2228"/>
      <c r="W55" s="2228"/>
      <c r="X55" s="2228"/>
      <c r="Y55" s="2228"/>
      <c r="Z55" s="2228"/>
      <c r="AA55" s="2228"/>
      <c r="AB55" s="2228"/>
      <c r="AC55" s="2228"/>
      <c r="AD55" s="2228"/>
      <c r="AE55" s="2228"/>
      <c r="AF55" s="2228"/>
      <c r="AG55" s="2228"/>
      <c r="AH55" s="2228"/>
      <c r="AI55" s="2228"/>
      <c r="AJ55" s="2228"/>
      <c r="AK55" s="2228"/>
      <c r="AL55" s="2228"/>
      <c r="AM55" s="2228"/>
      <c r="BC55" s="81"/>
    </row>
    <row r="56" spans="1:126">
      <c r="A56" s="2280"/>
      <c r="B56" s="2280"/>
      <c r="C56" s="2228"/>
      <c r="D56" s="2228"/>
      <c r="E56" s="2228"/>
      <c r="F56" s="2228" t="s">
        <v>280</v>
      </c>
      <c r="G56" s="2228"/>
      <c r="H56" s="2228" t="s">
        <v>281</v>
      </c>
      <c r="I56" s="2228"/>
      <c r="J56" s="2281" t="s">
        <v>258</v>
      </c>
      <c r="K56" s="2281"/>
      <c r="L56" s="2281" t="s">
        <v>29</v>
      </c>
      <c r="M56" s="2281"/>
      <c r="N56" s="2281" t="s">
        <v>30</v>
      </c>
      <c r="O56" s="2281"/>
      <c r="P56" s="2281" t="s">
        <v>31</v>
      </c>
      <c r="Q56" s="2281"/>
      <c r="R56" s="2281" t="s">
        <v>32</v>
      </c>
      <c r="S56" s="2281"/>
      <c r="T56" s="2281" t="s">
        <v>33</v>
      </c>
      <c r="U56" s="2281"/>
      <c r="V56" s="2281" t="s">
        <v>34</v>
      </c>
      <c r="W56" s="2281"/>
      <c r="X56" s="2281" t="s">
        <v>35</v>
      </c>
      <c r="Y56" s="2281"/>
      <c r="Z56" s="2281" t="s">
        <v>36</v>
      </c>
      <c r="AA56" s="2281"/>
      <c r="AB56" s="2281" t="s">
        <v>37</v>
      </c>
      <c r="AC56" s="2281"/>
      <c r="AD56" s="2281" t="s">
        <v>38</v>
      </c>
      <c r="AE56" s="2281"/>
      <c r="AF56" s="2282" t="s">
        <v>39</v>
      </c>
      <c r="AG56" s="2282"/>
      <c r="AH56" s="2282" t="s">
        <v>282</v>
      </c>
      <c r="AI56" s="2282"/>
      <c r="AJ56" s="2282" t="s">
        <v>283</v>
      </c>
      <c r="AK56" s="2282"/>
      <c r="AL56" s="2174" t="s">
        <v>284</v>
      </c>
      <c r="AM56" s="2174"/>
      <c r="BC56" s="81"/>
    </row>
    <row r="57" spans="1:126" ht="21">
      <c r="A57" s="2280"/>
      <c r="B57" s="2280"/>
      <c r="C57" s="1012" t="s">
        <v>173</v>
      </c>
      <c r="D57" s="12" t="s">
        <v>174</v>
      </c>
      <c r="E57" s="122" t="s">
        <v>175</v>
      </c>
      <c r="F57" s="561" t="s">
        <v>174</v>
      </c>
      <c r="G57" s="122" t="s">
        <v>175</v>
      </c>
      <c r="H57" s="561" t="s">
        <v>174</v>
      </c>
      <c r="I57" s="122" t="s">
        <v>175</v>
      </c>
      <c r="J57" s="561" t="s">
        <v>174</v>
      </c>
      <c r="K57" s="122" t="s">
        <v>175</v>
      </c>
      <c r="L57" s="561" t="s">
        <v>174</v>
      </c>
      <c r="M57" s="122" t="s">
        <v>175</v>
      </c>
      <c r="N57" s="561" t="s">
        <v>174</v>
      </c>
      <c r="O57" s="122" t="s">
        <v>175</v>
      </c>
      <c r="P57" s="561" t="s">
        <v>174</v>
      </c>
      <c r="Q57" s="122" t="s">
        <v>175</v>
      </c>
      <c r="R57" s="561" t="s">
        <v>174</v>
      </c>
      <c r="S57" s="122" t="s">
        <v>175</v>
      </c>
      <c r="T57" s="561" t="s">
        <v>174</v>
      </c>
      <c r="U57" s="122" t="s">
        <v>175</v>
      </c>
      <c r="V57" s="561" t="s">
        <v>174</v>
      </c>
      <c r="W57" s="122" t="s">
        <v>175</v>
      </c>
      <c r="X57" s="561" t="s">
        <v>174</v>
      </c>
      <c r="Y57" s="122" t="s">
        <v>175</v>
      </c>
      <c r="Z57" s="561" t="s">
        <v>174</v>
      </c>
      <c r="AA57" s="122" t="s">
        <v>175</v>
      </c>
      <c r="AB57" s="561" t="s">
        <v>174</v>
      </c>
      <c r="AC57" s="122" t="s">
        <v>175</v>
      </c>
      <c r="AD57" s="561" t="s">
        <v>174</v>
      </c>
      <c r="AE57" s="122" t="s">
        <v>175</v>
      </c>
      <c r="AF57" s="561" t="s">
        <v>174</v>
      </c>
      <c r="AG57" s="122" t="s">
        <v>175</v>
      </c>
      <c r="AH57" s="561" t="s">
        <v>174</v>
      </c>
      <c r="AI57" s="122" t="s">
        <v>175</v>
      </c>
      <c r="AJ57" s="561" t="s">
        <v>174</v>
      </c>
      <c r="AK57" s="122" t="s">
        <v>175</v>
      </c>
      <c r="AL57" s="561" t="s">
        <v>174</v>
      </c>
      <c r="AM57" s="122" t="s">
        <v>175</v>
      </c>
      <c r="BC57" s="81"/>
    </row>
    <row r="58" spans="1:126" ht="21">
      <c r="A58" s="1122" t="s">
        <v>519</v>
      </c>
      <c r="B58" s="1123" t="s">
        <v>520</v>
      </c>
      <c r="C58" s="1124">
        <v>0</v>
      </c>
      <c r="D58" s="1125">
        <v>0</v>
      </c>
      <c r="E58" s="1126">
        <v>0</v>
      </c>
      <c r="F58" s="1127"/>
      <c r="G58" s="1128"/>
      <c r="H58" s="1127"/>
      <c r="I58" s="1128"/>
      <c r="J58" s="1127"/>
      <c r="K58" s="1128"/>
      <c r="L58" s="1127"/>
      <c r="M58" s="1128"/>
      <c r="N58" s="1127"/>
      <c r="O58" s="1127"/>
      <c r="P58" s="1127"/>
      <c r="Q58" s="1127"/>
      <c r="R58" s="1127"/>
      <c r="S58" s="1127"/>
      <c r="T58" s="1127"/>
      <c r="U58" s="1127"/>
      <c r="V58" s="1127"/>
      <c r="W58" s="1127"/>
      <c r="X58" s="1127"/>
      <c r="Y58" s="1127"/>
      <c r="Z58" s="1127"/>
      <c r="AA58" s="1127"/>
      <c r="AB58" s="1127"/>
      <c r="AC58" s="1127"/>
      <c r="AD58" s="1127"/>
      <c r="AE58" s="1127"/>
      <c r="AF58" s="1127"/>
      <c r="AG58" s="1127"/>
      <c r="AH58" s="1127"/>
      <c r="AI58" s="1127"/>
      <c r="AJ58" s="1127"/>
      <c r="AK58" s="1127"/>
      <c r="AL58" s="1127"/>
      <c r="AM58" s="1129"/>
      <c r="AN58" s="165"/>
      <c r="BC58" s="81"/>
    </row>
    <row r="59" spans="1:126" ht="21">
      <c r="A59" s="1122" t="s">
        <v>521</v>
      </c>
      <c r="B59" s="1123" t="s">
        <v>520</v>
      </c>
      <c r="C59" s="1124">
        <v>0</v>
      </c>
      <c r="D59" s="1125">
        <v>0</v>
      </c>
      <c r="E59" s="1126">
        <v>0</v>
      </c>
      <c r="F59" s="1127"/>
      <c r="G59" s="1128"/>
      <c r="H59" s="1127"/>
      <c r="I59" s="1128"/>
      <c r="J59" s="1127"/>
      <c r="K59" s="1128"/>
      <c r="L59" s="1127"/>
      <c r="M59" s="1128"/>
      <c r="N59" s="1127"/>
      <c r="O59" s="1127"/>
      <c r="P59" s="1127"/>
      <c r="Q59" s="1127"/>
      <c r="R59" s="1127"/>
      <c r="S59" s="1127"/>
      <c r="T59" s="1127"/>
      <c r="U59" s="1127"/>
      <c r="V59" s="1127"/>
      <c r="W59" s="1127"/>
      <c r="X59" s="1127"/>
      <c r="Y59" s="1127"/>
      <c r="Z59" s="1127"/>
      <c r="AA59" s="1127"/>
      <c r="AB59" s="1127"/>
      <c r="AC59" s="1127"/>
      <c r="AD59" s="1127"/>
      <c r="AE59" s="1127"/>
      <c r="AF59" s="1127"/>
      <c r="AG59" s="1127"/>
      <c r="AH59" s="1127"/>
      <c r="AI59" s="1127"/>
      <c r="AJ59" s="1127"/>
      <c r="AK59" s="1127"/>
      <c r="AL59" s="1127"/>
      <c r="AM59" s="1129"/>
      <c r="AN59" s="165"/>
      <c r="AU59" s="81"/>
      <c r="AV59" s="81"/>
      <c r="AW59" s="81"/>
      <c r="AX59" s="81"/>
      <c r="AY59" s="81"/>
      <c r="AZ59" s="81"/>
      <c r="BA59" s="81"/>
      <c r="BB59" s="81"/>
      <c r="BC59" s="81"/>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c r="CF59" s="243"/>
      <c r="CG59" s="243"/>
      <c r="CH59" s="243"/>
      <c r="CI59" s="243"/>
      <c r="CJ59" s="243"/>
      <c r="CK59" s="243"/>
      <c r="CL59" s="243"/>
      <c r="CM59" s="243"/>
      <c r="CN59" s="243"/>
      <c r="CO59" s="243"/>
      <c r="CP59" s="243"/>
      <c r="CQ59" s="243"/>
      <c r="CR59" s="243"/>
      <c r="CS59" s="243"/>
      <c r="CT59" s="243"/>
      <c r="CU59" s="243"/>
      <c r="CV59" s="243"/>
      <c r="CW59" s="243"/>
      <c r="CX59" s="243"/>
      <c r="CY59" s="243"/>
      <c r="CZ59" s="243"/>
      <c r="DA59" s="243"/>
      <c r="DB59" s="243"/>
      <c r="DC59" s="243"/>
      <c r="DD59" s="243"/>
      <c r="DE59" s="243"/>
      <c r="DF59" s="243"/>
      <c r="DG59" s="243"/>
      <c r="DH59" s="243"/>
      <c r="DI59" s="243"/>
      <c r="DJ59" s="243"/>
      <c r="DK59" s="243"/>
      <c r="DL59" s="243"/>
      <c r="DM59" s="216"/>
      <c r="DN59" s="216"/>
      <c r="DO59" s="216"/>
      <c r="DP59" s="216"/>
      <c r="DQ59" s="216"/>
      <c r="DR59" s="216"/>
      <c r="DS59" s="216"/>
      <c r="DT59" s="216"/>
      <c r="DU59" s="216"/>
      <c r="DV59" s="216"/>
    </row>
    <row r="60" spans="1:126">
      <c r="A60" s="1130" t="s">
        <v>522</v>
      </c>
      <c r="B60" s="884"/>
      <c r="C60" s="884"/>
      <c r="D60" s="884"/>
      <c r="E60" s="884"/>
      <c r="F60" s="884"/>
      <c r="G60" s="884"/>
      <c r="H60" s="884"/>
      <c r="I60" s="884"/>
      <c r="J60" s="884"/>
      <c r="K60" s="884"/>
      <c r="L60" s="884"/>
      <c r="M60" s="884"/>
      <c r="N60" s="884"/>
      <c r="O60" s="1131"/>
      <c r="P60" s="1132"/>
      <c r="Q60" s="1132"/>
      <c r="R60" s="1132"/>
      <c r="S60" s="1132"/>
      <c r="T60" s="1132"/>
      <c r="U60" s="1132"/>
      <c r="V60" s="1132"/>
      <c r="W60" s="1132"/>
      <c r="X60" s="1132"/>
      <c r="Y60" s="1132"/>
      <c r="Z60" s="1132"/>
      <c r="AA60" s="1132"/>
      <c r="AB60" s="1132"/>
      <c r="AC60" s="1132"/>
      <c r="AD60" s="1132"/>
      <c r="AE60" s="1132"/>
      <c r="AF60" s="1132"/>
      <c r="AG60" s="1132"/>
      <c r="AH60" s="1132"/>
      <c r="AI60" s="1132"/>
      <c r="AJ60" s="1132"/>
      <c r="AK60" s="1132"/>
      <c r="AL60" s="1132"/>
      <c r="AM60" s="1132"/>
      <c r="AN60" s="1133"/>
      <c r="AO60" s="81"/>
      <c r="AP60" s="81"/>
      <c r="AQ60" s="81"/>
      <c r="AR60" s="81"/>
      <c r="AS60" s="81"/>
      <c r="AU60" s="81"/>
      <c r="AV60" s="81"/>
      <c r="AW60" s="81"/>
      <c r="AX60" s="81"/>
      <c r="AY60" s="81"/>
      <c r="AZ60" s="81"/>
      <c r="BA60" s="81"/>
      <c r="BB60" s="81"/>
      <c r="BC60" s="81"/>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c r="BZ60" s="243"/>
      <c r="CA60" s="243"/>
      <c r="CB60" s="243"/>
      <c r="CC60" s="243"/>
      <c r="CD60" s="243"/>
      <c r="CE60" s="243"/>
      <c r="CF60" s="243"/>
      <c r="CG60" s="243"/>
      <c r="CH60" s="243"/>
      <c r="CI60" s="243"/>
      <c r="CJ60" s="243"/>
      <c r="CK60" s="243"/>
      <c r="CL60" s="243"/>
      <c r="CM60" s="243"/>
      <c r="CN60" s="243"/>
      <c r="CO60" s="243"/>
      <c r="CP60" s="243"/>
      <c r="CQ60" s="243"/>
      <c r="CR60" s="243"/>
      <c r="CS60" s="243"/>
      <c r="CT60" s="243"/>
      <c r="CU60" s="243"/>
      <c r="CV60" s="243"/>
      <c r="CW60" s="243"/>
      <c r="CX60" s="243"/>
      <c r="CY60" s="243"/>
      <c r="CZ60" s="243"/>
      <c r="DA60" s="243"/>
      <c r="DB60" s="243"/>
      <c r="DC60" s="243"/>
      <c r="DD60" s="243"/>
      <c r="DE60" s="243"/>
      <c r="DF60" s="243"/>
      <c r="DG60" s="243"/>
      <c r="DH60" s="243"/>
      <c r="DI60" s="243"/>
      <c r="DJ60" s="243"/>
      <c r="DK60" s="243"/>
      <c r="DL60" s="243"/>
      <c r="DM60" s="216"/>
      <c r="DN60" s="216"/>
      <c r="DO60" s="216"/>
      <c r="DP60" s="216"/>
      <c r="DQ60" s="216"/>
      <c r="DR60" s="216"/>
      <c r="DS60" s="216"/>
      <c r="DT60" s="216"/>
      <c r="DU60" s="216"/>
      <c r="DV60" s="216"/>
    </row>
    <row r="61" spans="1:126">
      <c r="A61" s="2283" t="s">
        <v>315</v>
      </c>
      <c r="B61" s="2284"/>
      <c r="C61" s="2289" t="s">
        <v>23</v>
      </c>
      <c r="D61" s="2290"/>
      <c r="E61" s="2291"/>
      <c r="F61" s="2295" t="s">
        <v>523</v>
      </c>
      <c r="G61" s="2296"/>
      <c r="H61" s="2296"/>
      <c r="I61" s="2296"/>
      <c r="J61" s="2296"/>
      <c r="K61" s="2296"/>
      <c r="L61" s="2296"/>
      <c r="M61" s="2296"/>
      <c r="N61" s="2296"/>
      <c r="O61" s="2297"/>
      <c r="P61" s="1132"/>
      <c r="Q61" s="1132"/>
      <c r="R61" s="1132"/>
      <c r="S61" s="1132"/>
      <c r="T61" s="1132"/>
      <c r="U61" s="1132"/>
      <c r="V61" s="1132"/>
      <c r="W61" s="1132"/>
      <c r="X61" s="1132"/>
      <c r="Y61" s="1132"/>
      <c r="Z61" s="1132"/>
      <c r="AA61" s="1132"/>
      <c r="AB61" s="1132"/>
      <c r="AC61" s="1132"/>
      <c r="AD61" s="1132"/>
      <c r="AE61" s="1132"/>
      <c r="AF61" s="1132"/>
      <c r="AG61" s="1132"/>
      <c r="AH61" s="1132"/>
      <c r="AI61" s="1132"/>
      <c r="AJ61" s="1132"/>
      <c r="AK61" s="1132"/>
      <c r="AL61" s="1132"/>
      <c r="AM61" s="1132"/>
      <c r="AN61" s="1133"/>
      <c r="AO61" s="81"/>
      <c r="AP61" s="81"/>
      <c r="AQ61" s="81"/>
      <c r="AR61" s="81"/>
      <c r="AS61" s="81"/>
      <c r="AU61" s="81"/>
      <c r="AV61" s="81"/>
      <c r="AW61" s="81"/>
      <c r="AX61" s="81"/>
      <c r="AY61" s="81"/>
      <c r="AZ61" s="81"/>
      <c r="BA61" s="81"/>
      <c r="BB61" s="81"/>
      <c r="BC61" s="81"/>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243"/>
      <c r="CC61" s="243"/>
      <c r="CD61" s="243"/>
      <c r="CE61" s="243"/>
      <c r="CF61" s="243"/>
      <c r="CG61" s="243"/>
      <c r="CH61" s="243"/>
      <c r="CI61" s="243"/>
      <c r="CJ61" s="243"/>
      <c r="CK61" s="243"/>
      <c r="CL61" s="243"/>
      <c r="CM61" s="243"/>
      <c r="CN61" s="243"/>
      <c r="CO61" s="243"/>
      <c r="CP61" s="243"/>
      <c r="CQ61" s="243"/>
      <c r="CR61" s="243"/>
      <c r="CS61" s="243"/>
      <c r="CT61" s="243"/>
      <c r="CU61" s="243"/>
      <c r="CV61" s="243"/>
      <c r="CW61" s="243"/>
      <c r="CX61" s="243"/>
      <c r="CY61" s="243"/>
      <c r="CZ61" s="243"/>
      <c r="DA61" s="243"/>
      <c r="DB61" s="243"/>
      <c r="DC61" s="243"/>
      <c r="DD61" s="243"/>
      <c r="DE61" s="243"/>
      <c r="DF61" s="243"/>
      <c r="DG61" s="243"/>
      <c r="DH61" s="243"/>
      <c r="DI61" s="243"/>
      <c r="DJ61" s="243"/>
      <c r="DK61" s="243"/>
      <c r="DL61" s="243"/>
      <c r="DM61" s="216"/>
      <c r="DN61" s="216"/>
      <c r="DO61" s="216"/>
      <c r="DP61" s="216"/>
      <c r="DQ61" s="216"/>
      <c r="DR61" s="216"/>
      <c r="DS61" s="216"/>
      <c r="DT61" s="216"/>
      <c r="DU61" s="216"/>
      <c r="DV61" s="216"/>
    </row>
    <row r="62" spans="1:126">
      <c r="A62" s="2285"/>
      <c r="B62" s="2286"/>
      <c r="C62" s="2292"/>
      <c r="D62" s="2293"/>
      <c r="E62" s="2294"/>
      <c r="F62" s="2228" t="s">
        <v>280</v>
      </c>
      <c r="G62" s="2228"/>
      <c r="H62" s="2228" t="s">
        <v>281</v>
      </c>
      <c r="I62" s="2228"/>
      <c r="J62" s="2281" t="s">
        <v>258</v>
      </c>
      <c r="K62" s="2281"/>
      <c r="L62" s="2281" t="s">
        <v>29</v>
      </c>
      <c r="M62" s="2281"/>
      <c r="N62" s="2281" t="s">
        <v>30</v>
      </c>
      <c r="O62" s="2281"/>
      <c r="P62" s="1132"/>
      <c r="Q62" s="1132"/>
      <c r="R62" s="1132"/>
      <c r="S62" s="1132"/>
      <c r="T62" s="1132"/>
      <c r="U62" s="1132"/>
      <c r="V62" s="1132"/>
      <c r="W62" s="1132"/>
      <c r="X62" s="1132"/>
      <c r="Y62" s="1132"/>
      <c r="Z62" s="1132"/>
      <c r="AA62" s="1132"/>
      <c r="AB62" s="1132"/>
      <c r="AC62" s="1132"/>
      <c r="AD62" s="1132"/>
      <c r="AE62" s="1132"/>
      <c r="AF62" s="1132"/>
      <c r="AG62" s="1132"/>
      <c r="AH62" s="1132"/>
      <c r="AI62" s="1132"/>
      <c r="AJ62" s="1132"/>
      <c r="AK62" s="1132"/>
      <c r="AL62" s="1132"/>
      <c r="AM62" s="1132"/>
      <c r="AN62" s="1133"/>
      <c r="AO62" s="81"/>
      <c r="AP62" s="81"/>
      <c r="AQ62" s="81"/>
      <c r="AR62" s="81"/>
      <c r="AS62" s="81"/>
      <c r="AU62" s="81"/>
      <c r="AV62" s="81"/>
      <c r="AW62" s="81"/>
      <c r="AX62" s="81"/>
      <c r="AY62" s="81"/>
      <c r="AZ62" s="81"/>
      <c r="BA62" s="81"/>
      <c r="BB62" s="81"/>
      <c r="BC62" s="81"/>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c r="BZ62" s="243"/>
      <c r="CA62" s="243"/>
      <c r="CB62" s="243"/>
      <c r="CC62" s="243"/>
      <c r="CD62" s="243"/>
      <c r="CE62" s="243"/>
      <c r="CF62" s="243"/>
      <c r="CG62" s="243"/>
      <c r="CH62" s="243"/>
      <c r="CI62" s="243"/>
      <c r="CJ62" s="243"/>
      <c r="CK62" s="243"/>
      <c r="CL62" s="243"/>
      <c r="CM62" s="243"/>
      <c r="CN62" s="243"/>
      <c r="CO62" s="243"/>
      <c r="CP62" s="243"/>
      <c r="CQ62" s="243"/>
      <c r="CR62" s="243"/>
      <c r="CS62" s="243"/>
      <c r="CT62" s="243"/>
      <c r="CU62" s="243"/>
      <c r="CV62" s="243"/>
      <c r="CW62" s="243"/>
      <c r="CX62" s="243"/>
      <c r="CY62" s="243"/>
      <c r="CZ62" s="243"/>
      <c r="DA62" s="243"/>
      <c r="DB62" s="243"/>
      <c r="DC62" s="243"/>
      <c r="DD62" s="243"/>
      <c r="DE62" s="243"/>
      <c r="DF62" s="243"/>
      <c r="DG62" s="243"/>
      <c r="DH62" s="243"/>
      <c r="DI62" s="243"/>
      <c r="DJ62" s="243"/>
      <c r="DK62" s="243"/>
      <c r="DL62" s="243"/>
      <c r="DM62" s="216"/>
      <c r="DN62" s="216"/>
      <c r="DO62" s="216"/>
      <c r="DP62" s="216"/>
      <c r="DQ62" s="216"/>
      <c r="DR62" s="216"/>
      <c r="DS62" s="216"/>
      <c r="DT62" s="216"/>
      <c r="DU62" s="216"/>
      <c r="DV62" s="216"/>
    </row>
    <row r="63" spans="1:126" ht="27" customHeight="1">
      <c r="A63" s="2287"/>
      <c r="B63" s="2288"/>
      <c r="C63" s="1134" t="s">
        <v>353</v>
      </c>
      <c r="D63" s="561" t="s">
        <v>174</v>
      </c>
      <c r="E63" s="122" t="s">
        <v>175</v>
      </c>
      <c r="F63" s="561" t="s">
        <v>174</v>
      </c>
      <c r="G63" s="122" t="s">
        <v>175</v>
      </c>
      <c r="H63" s="561" t="s">
        <v>174</v>
      </c>
      <c r="I63" s="122" t="s">
        <v>175</v>
      </c>
      <c r="J63" s="561" t="s">
        <v>174</v>
      </c>
      <c r="K63" s="122" t="s">
        <v>175</v>
      </c>
      <c r="L63" s="561" t="s">
        <v>174</v>
      </c>
      <c r="M63" s="122" t="s">
        <v>175</v>
      </c>
      <c r="N63" s="561" t="s">
        <v>174</v>
      </c>
      <c r="O63" s="122" t="s">
        <v>175</v>
      </c>
      <c r="P63" s="1132"/>
      <c r="Q63" s="1132"/>
      <c r="R63" s="1132"/>
      <c r="S63" s="1132"/>
      <c r="T63" s="1132"/>
      <c r="U63" s="1132"/>
      <c r="V63" s="1132"/>
      <c r="W63" s="1132"/>
      <c r="X63" s="1132"/>
      <c r="Y63" s="1132"/>
      <c r="Z63" s="1132"/>
      <c r="AA63" s="1132"/>
      <c r="AB63" s="1132"/>
      <c r="AC63" s="1132"/>
      <c r="AD63" s="1132"/>
      <c r="AE63" s="1132"/>
      <c r="AF63" s="1132"/>
      <c r="AG63" s="1132"/>
      <c r="AH63" s="1132"/>
      <c r="AI63" s="1132"/>
      <c r="AJ63" s="1132"/>
      <c r="AK63" s="1132"/>
      <c r="AL63" s="1132"/>
      <c r="AM63" s="1132"/>
      <c r="AN63" s="1133"/>
      <c r="AO63" s="81"/>
      <c r="AP63" s="81"/>
      <c r="AQ63" s="81"/>
      <c r="AR63" s="81"/>
      <c r="AS63" s="81"/>
    </row>
    <row r="64" spans="1:126" ht="27" customHeight="1">
      <c r="A64" s="2298" t="s">
        <v>524</v>
      </c>
      <c r="B64" s="2299"/>
      <c r="C64" s="1135">
        <v>0</v>
      </c>
      <c r="D64" s="1136">
        <v>0</v>
      </c>
      <c r="E64" s="1136">
        <v>0</v>
      </c>
      <c r="F64" s="1137"/>
      <c r="G64" s="1138"/>
      <c r="H64" s="1137"/>
      <c r="I64" s="1138"/>
      <c r="J64" s="1137"/>
      <c r="K64" s="1138"/>
      <c r="L64" s="1137"/>
      <c r="M64" s="1138"/>
      <c r="N64" s="1137"/>
      <c r="O64" s="1139"/>
      <c r="P64" s="7"/>
      <c r="Q64" s="7"/>
      <c r="R64" s="7"/>
      <c r="S64" s="7"/>
      <c r="T64" s="7"/>
      <c r="U64" s="7"/>
      <c r="AU64" s="667"/>
      <c r="AV64" s="667"/>
      <c r="AW64" s="667"/>
      <c r="AX64" s="667"/>
      <c r="AY64" s="667"/>
      <c r="AZ64" s="667"/>
      <c r="BA64" s="1192"/>
      <c r="BB64" s="1192"/>
      <c r="BC64" s="1192"/>
      <c r="BD64" s="1192"/>
      <c r="BE64" s="1192"/>
      <c r="BF64" s="1192"/>
      <c r="BG64" s="1192"/>
      <c r="BH64" s="1192"/>
      <c r="BI64" s="1192"/>
      <c r="BJ64" s="1192"/>
      <c r="BK64" s="1192"/>
      <c r="BL64" s="1192"/>
      <c r="BM64" s="1192"/>
      <c r="BN64" s="1192"/>
      <c r="BO64" s="1192"/>
      <c r="BP64" s="1192"/>
      <c r="BQ64" s="1192"/>
      <c r="BR64" s="1192"/>
      <c r="BS64" s="1192"/>
      <c r="BT64" s="1192"/>
      <c r="BU64" s="1192"/>
      <c r="BV64" s="1192"/>
      <c r="BW64" s="1192"/>
      <c r="BX64" s="1192"/>
      <c r="BY64" s="1192"/>
      <c r="BZ64" s="1192"/>
      <c r="CA64" s="1192"/>
      <c r="CB64" s="1192"/>
      <c r="CC64" s="1192"/>
      <c r="CD64" s="1192"/>
      <c r="CE64" s="1192"/>
      <c r="CF64" s="1192"/>
      <c r="CG64" s="1192"/>
      <c r="CH64" s="1192"/>
      <c r="CI64" s="1192"/>
      <c r="CJ64" s="1192"/>
      <c r="CK64" s="1192"/>
      <c r="CL64" s="1192"/>
      <c r="CM64" s="1192"/>
      <c r="CN64" s="1192"/>
      <c r="CO64" s="1192"/>
      <c r="CP64" s="1192"/>
      <c r="CQ64" s="1192"/>
      <c r="CR64" s="1192"/>
      <c r="CS64" s="1192"/>
      <c r="CT64" s="1192"/>
      <c r="CU64" s="1192"/>
      <c r="CV64" s="1192"/>
      <c r="CW64" s="1192"/>
      <c r="CX64" s="1192"/>
      <c r="CY64" s="1192"/>
      <c r="CZ64" s="1192"/>
      <c r="DA64" s="1192"/>
      <c r="DB64" s="1192"/>
      <c r="DC64" s="1192"/>
      <c r="DD64" s="1192"/>
      <c r="DE64" s="1192"/>
      <c r="DF64" s="1192"/>
      <c r="DG64" s="1192"/>
      <c r="DH64" s="1192"/>
      <c r="DI64" s="1192"/>
      <c r="DJ64" s="1192"/>
      <c r="DK64" s="1192"/>
      <c r="DL64" s="1192"/>
      <c r="DM64" s="667"/>
      <c r="DN64" s="667"/>
      <c r="DO64" s="667"/>
      <c r="DP64" s="667"/>
      <c r="DQ64" s="667"/>
      <c r="DR64" s="667"/>
      <c r="DS64" s="667"/>
      <c r="DT64" s="667"/>
      <c r="DU64" s="667"/>
      <c r="DV64" s="667"/>
    </row>
    <row r="65" spans="1:126" ht="47.25" customHeight="1">
      <c r="A65" s="2300" t="s">
        <v>525</v>
      </c>
      <c r="B65" s="2301"/>
      <c r="C65" s="2301"/>
      <c r="D65" s="2301"/>
      <c r="E65" s="2301"/>
      <c r="F65" s="2301"/>
      <c r="G65" s="2301"/>
      <c r="H65" s="2301"/>
      <c r="I65" s="2301"/>
      <c r="J65" s="2301"/>
      <c r="K65" s="2301"/>
      <c r="L65" s="2301"/>
      <c r="M65" s="2301"/>
      <c r="N65" s="2301"/>
      <c r="O65" s="2301"/>
      <c r="P65" s="7"/>
      <c r="Q65" s="7"/>
      <c r="R65" s="667"/>
      <c r="S65" s="667"/>
      <c r="T65" s="667"/>
      <c r="U65" s="667"/>
      <c r="V65" s="667"/>
      <c r="W65" s="667"/>
      <c r="X65" s="2"/>
      <c r="Y65" s="7"/>
      <c r="Z65" s="7"/>
      <c r="AA65" s="7"/>
      <c r="AB65" s="2"/>
      <c r="AC65" s="1053"/>
      <c r="AD65" s="667"/>
      <c r="AE65" s="667"/>
      <c r="AF65" s="667"/>
      <c r="AG65" s="667"/>
      <c r="AH65" s="667"/>
      <c r="AI65" s="667"/>
      <c r="AJ65" s="667"/>
      <c r="AK65" s="667"/>
      <c r="AL65" s="667"/>
      <c r="AM65" s="667"/>
      <c r="AN65" s="667"/>
      <c r="AO65" s="667"/>
      <c r="AP65" s="667"/>
      <c r="AQ65" s="667"/>
      <c r="AR65" s="667"/>
      <c r="AS65" s="667"/>
      <c r="AU65" s="1011"/>
      <c r="AV65" s="1011"/>
      <c r="AW65" s="1011"/>
      <c r="AX65" s="1011"/>
      <c r="AY65" s="1011"/>
      <c r="AZ65" s="1011"/>
      <c r="BA65" s="1191"/>
      <c r="BB65" s="1191"/>
      <c r="BC65" s="1191"/>
      <c r="BD65" s="1191"/>
      <c r="BE65" s="1191"/>
      <c r="BF65" s="1191"/>
      <c r="BG65" s="1191"/>
      <c r="BH65" s="1191"/>
      <c r="BI65" s="1191"/>
      <c r="BJ65" s="1191"/>
      <c r="BK65" s="1191"/>
      <c r="BL65" s="1191"/>
      <c r="BM65" s="1191"/>
      <c r="BN65" s="1191"/>
      <c r="BO65" s="1191"/>
      <c r="BP65" s="1191"/>
      <c r="BQ65" s="1191"/>
      <c r="BR65" s="1191"/>
      <c r="BS65" s="1191"/>
      <c r="BT65" s="1191"/>
      <c r="BU65" s="1191"/>
      <c r="BV65" s="1191"/>
      <c r="BW65" s="1191"/>
      <c r="BX65" s="1191"/>
      <c r="BY65" s="1191"/>
      <c r="BZ65" s="1191"/>
      <c r="CA65" s="1191"/>
      <c r="CB65" s="1191"/>
      <c r="CC65" s="1191"/>
      <c r="CD65" s="1191"/>
      <c r="CE65" s="1191"/>
      <c r="CF65" s="1191"/>
      <c r="CG65" s="1191"/>
      <c r="CH65" s="1191"/>
      <c r="CI65" s="1191"/>
      <c r="CJ65" s="1191"/>
      <c r="CK65" s="1191"/>
      <c r="CL65" s="1192"/>
      <c r="CM65" s="1192"/>
      <c r="CN65" s="1191"/>
      <c r="CO65" s="1191"/>
      <c r="CP65" s="1191"/>
      <c r="CQ65" s="1191"/>
      <c r="CR65" s="1191"/>
      <c r="CS65" s="1191"/>
      <c r="CT65" s="1191"/>
      <c r="CU65" s="1191"/>
      <c r="CV65" s="1191"/>
      <c r="CW65" s="1191"/>
      <c r="CX65" s="1191"/>
      <c r="CY65" s="1191"/>
      <c r="CZ65" s="1191"/>
      <c r="DA65" s="1191"/>
      <c r="DB65" s="1191"/>
      <c r="DC65" s="1191"/>
      <c r="DD65" s="1191"/>
      <c r="DE65" s="1191"/>
      <c r="DF65" s="1191"/>
      <c r="DG65" s="1191"/>
      <c r="DH65" s="1191"/>
      <c r="DI65" s="1191"/>
      <c r="DJ65" s="1191"/>
      <c r="DK65" s="1191"/>
      <c r="DL65" s="1191"/>
      <c r="DM65" s="1011"/>
      <c r="DN65" s="1011"/>
      <c r="DO65" s="1011"/>
      <c r="DP65" s="1011"/>
      <c r="DQ65" s="1011"/>
      <c r="DR65" s="1011"/>
      <c r="DS65" s="1011"/>
      <c r="DT65" s="1011"/>
      <c r="DU65" s="1011"/>
      <c r="DV65" s="667"/>
    </row>
    <row r="66" spans="1:126" ht="15" customHeight="1">
      <c r="A66" s="2228" t="s">
        <v>315</v>
      </c>
      <c r="B66" s="2228"/>
      <c r="C66" s="2228" t="s">
        <v>193</v>
      </c>
      <c r="D66" s="2228"/>
      <c r="E66" s="2228"/>
      <c r="F66" s="2228" t="s">
        <v>464</v>
      </c>
      <c r="G66" s="2228"/>
      <c r="H66" s="2228"/>
      <c r="I66" s="2228"/>
      <c r="J66" s="2228"/>
      <c r="K66" s="2228"/>
      <c r="L66" s="2228"/>
      <c r="M66" s="2228"/>
      <c r="N66" s="2228"/>
      <c r="O66" s="2228"/>
      <c r="P66" s="2228"/>
      <c r="Q66" s="2228"/>
      <c r="R66" s="2228"/>
      <c r="S66" s="2228"/>
      <c r="T66" s="2228"/>
      <c r="U66" s="2228"/>
      <c r="V66" s="2228"/>
      <c r="W66" s="2228"/>
      <c r="X66" s="2228"/>
      <c r="Y66" s="2228"/>
      <c r="Z66" s="2228"/>
      <c r="AA66" s="2228"/>
      <c r="AB66" s="2228"/>
      <c r="AC66" s="2228"/>
      <c r="AD66" s="2228"/>
      <c r="AE66" s="2228"/>
      <c r="AF66" s="2228"/>
      <c r="AG66" s="2228"/>
      <c r="AH66" s="2228"/>
      <c r="AI66" s="2228"/>
      <c r="AJ66" s="2228"/>
      <c r="AK66" s="2228"/>
      <c r="AL66" s="2228"/>
      <c r="AM66" s="2229"/>
      <c r="AN66" s="2237" t="s">
        <v>465</v>
      </c>
      <c r="AO66" s="2237" t="s">
        <v>466</v>
      </c>
      <c r="AP66" s="2302" t="s">
        <v>25</v>
      </c>
      <c r="AQ66" s="2303"/>
      <c r="AR66" s="2306" t="s">
        <v>26</v>
      </c>
      <c r="AS66" s="1872"/>
      <c r="AT66" s="1872" t="s">
        <v>467</v>
      </c>
      <c r="AU66" s="2309" t="s">
        <v>468</v>
      </c>
      <c r="AV66" s="7"/>
      <c r="AW66" s="7"/>
      <c r="AX66" s="7"/>
      <c r="AY66" s="7"/>
      <c r="AZ66" s="7"/>
      <c r="BA66" s="81"/>
      <c r="BB66" s="81"/>
      <c r="BC66" s="81"/>
      <c r="BD66" s="2233"/>
      <c r="BE66" s="2233"/>
      <c r="BF66" s="2233"/>
      <c r="BG66" s="2233"/>
      <c r="BH66" s="2233"/>
      <c r="BI66" s="2233"/>
      <c r="BJ66" s="2233"/>
      <c r="BK66" s="2233"/>
      <c r="BL66" s="2233"/>
      <c r="BM66" s="2233"/>
      <c r="BN66" s="2231"/>
      <c r="BO66" s="2231"/>
      <c r="BP66" s="2231"/>
      <c r="BQ66" s="2231"/>
      <c r="BR66" s="2231"/>
      <c r="BS66" s="2231"/>
      <c r="BT66" s="2231"/>
      <c r="BU66" s="2231"/>
      <c r="BV66" s="2231"/>
      <c r="BW66" s="2231"/>
      <c r="BX66" s="2231"/>
      <c r="BY66" s="2231"/>
      <c r="BZ66" s="2231"/>
      <c r="CA66" s="2231"/>
      <c r="CB66" s="2231"/>
      <c r="CC66" s="2231"/>
      <c r="CD66" s="2231"/>
      <c r="CE66" s="2231"/>
      <c r="CF66" s="2231"/>
      <c r="CG66" s="2231"/>
      <c r="CH66" s="2231"/>
      <c r="CI66" s="2231"/>
      <c r="CJ66" s="2231"/>
      <c r="CK66" s="2231"/>
      <c r="CL66" s="1192"/>
      <c r="CM66" s="1192"/>
      <c r="CN66" s="2233"/>
      <c r="CO66" s="2233"/>
      <c r="CP66" s="2233"/>
      <c r="CQ66" s="2233"/>
      <c r="CR66" s="2233"/>
      <c r="CS66" s="2233"/>
      <c r="CT66" s="2233"/>
      <c r="CU66" s="2233"/>
      <c r="CV66" s="2233"/>
      <c r="CW66" s="2233"/>
      <c r="CX66" s="2231"/>
      <c r="CY66" s="2231"/>
      <c r="CZ66" s="2231"/>
      <c r="DA66" s="2231"/>
      <c r="DB66" s="2231"/>
      <c r="DC66" s="2231"/>
      <c r="DD66" s="2231"/>
      <c r="DE66" s="2231"/>
      <c r="DF66" s="2231"/>
      <c r="DG66" s="2231"/>
      <c r="DH66" s="2231"/>
      <c r="DI66" s="2231"/>
      <c r="DJ66" s="2231"/>
      <c r="DK66" s="2231"/>
      <c r="DL66" s="2245"/>
      <c r="DM66" s="2245"/>
      <c r="DN66" s="2245"/>
      <c r="DO66" s="2245"/>
      <c r="DP66" s="2245"/>
      <c r="DQ66" s="2245"/>
      <c r="DR66" s="2245"/>
      <c r="DS66" s="2245"/>
      <c r="DT66" s="2245"/>
      <c r="DU66" s="2245"/>
      <c r="DV66" s="667"/>
    </row>
    <row r="67" spans="1:126">
      <c r="A67" s="2228"/>
      <c r="B67" s="2228"/>
      <c r="C67" s="2228"/>
      <c r="D67" s="2228"/>
      <c r="E67" s="2228"/>
      <c r="F67" s="2230" t="s">
        <v>280</v>
      </c>
      <c r="G67" s="2229"/>
      <c r="H67" s="2228" t="s">
        <v>281</v>
      </c>
      <c r="I67" s="2229"/>
      <c r="J67" s="2032" t="s">
        <v>258</v>
      </c>
      <c r="K67" s="1935"/>
      <c r="L67" s="2032" t="s">
        <v>29</v>
      </c>
      <c r="M67" s="1935"/>
      <c r="N67" s="2032" t="s">
        <v>30</v>
      </c>
      <c r="O67" s="1935"/>
      <c r="P67" s="2032" t="s">
        <v>31</v>
      </c>
      <c r="Q67" s="1935"/>
      <c r="R67" s="2032" t="s">
        <v>32</v>
      </c>
      <c r="S67" s="1935"/>
      <c r="T67" s="2032" t="s">
        <v>33</v>
      </c>
      <c r="U67" s="1935"/>
      <c r="V67" s="2032" t="s">
        <v>34</v>
      </c>
      <c r="W67" s="1935"/>
      <c r="X67" s="2032" t="s">
        <v>35</v>
      </c>
      <c r="Y67" s="1935"/>
      <c r="Z67" s="2032" t="s">
        <v>36</v>
      </c>
      <c r="AA67" s="1935"/>
      <c r="AB67" s="2032" t="s">
        <v>37</v>
      </c>
      <c r="AC67" s="1935"/>
      <c r="AD67" s="2032" t="s">
        <v>38</v>
      </c>
      <c r="AE67" s="1935"/>
      <c r="AF67" s="2034" t="s">
        <v>39</v>
      </c>
      <c r="AG67" s="2035"/>
      <c r="AH67" s="2034" t="s">
        <v>282</v>
      </c>
      <c r="AI67" s="2035"/>
      <c r="AJ67" s="2034" t="s">
        <v>283</v>
      </c>
      <c r="AK67" s="2035"/>
      <c r="AL67" s="2199" t="s">
        <v>284</v>
      </c>
      <c r="AM67" s="2232"/>
      <c r="AN67" s="2238"/>
      <c r="AO67" s="2238"/>
      <c r="AP67" s="2304"/>
      <c r="AQ67" s="2305"/>
      <c r="AR67" s="2307"/>
      <c r="AS67" s="1873"/>
      <c r="AT67" s="2308"/>
      <c r="AU67" s="2310"/>
      <c r="AV67" s="7"/>
      <c r="AW67" s="7"/>
      <c r="AX67" s="7"/>
      <c r="AY67" s="7"/>
      <c r="AZ67" s="7"/>
      <c r="BA67" s="81"/>
      <c r="BB67" s="81"/>
      <c r="BC67" s="81"/>
      <c r="BD67" s="230"/>
      <c r="BE67" s="230"/>
      <c r="BF67" s="230"/>
      <c r="BG67" s="230"/>
      <c r="BH67" s="230"/>
      <c r="BI67" s="230"/>
      <c r="BJ67" s="230"/>
      <c r="BK67" s="230"/>
      <c r="BL67" s="230"/>
      <c r="BM67" s="230"/>
      <c r="BN67" s="230"/>
      <c r="BO67" s="230"/>
      <c r="BP67" s="230"/>
      <c r="BQ67" s="230"/>
      <c r="BR67" s="230"/>
      <c r="BS67" s="230"/>
      <c r="BT67" s="230"/>
      <c r="BU67" s="230"/>
      <c r="BV67" s="230"/>
      <c r="BW67" s="230"/>
      <c r="BX67" s="230"/>
      <c r="BY67" s="230"/>
      <c r="BZ67" s="230"/>
      <c r="CA67" s="230"/>
      <c r="CB67" s="230"/>
      <c r="CC67" s="230"/>
      <c r="CD67" s="230"/>
      <c r="CE67" s="230"/>
      <c r="CF67" s="230"/>
      <c r="CG67" s="230"/>
      <c r="CH67" s="230"/>
      <c r="CI67" s="230"/>
      <c r="CJ67" s="230"/>
      <c r="CK67" s="230"/>
      <c r="CL67" s="1192"/>
      <c r="CM67" s="1192"/>
      <c r="CN67" s="230"/>
      <c r="CO67" s="230"/>
      <c r="CP67" s="230"/>
      <c r="CQ67" s="230"/>
      <c r="CR67" s="230"/>
      <c r="CS67" s="230"/>
      <c r="CT67" s="230"/>
      <c r="CU67" s="230"/>
      <c r="CV67" s="230"/>
      <c r="CW67" s="230"/>
      <c r="CX67" s="230"/>
      <c r="CY67" s="230"/>
      <c r="CZ67" s="230"/>
      <c r="DA67" s="230"/>
      <c r="DB67" s="230"/>
      <c r="DC67" s="230"/>
      <c r="DD67" s="230"/>
      <c r="DE67" s="230"/>
      <c r="DF67" s="230"/>
      <c r="DG67" s="230"/>
      <c r="DH67" s="230"/>
      <c r="DI67" s="230"/>
      <c r="DJ67" s="230"/>
      <c r="DK67" s="230"/>
      <c r="DL67" s="230"/>
      <c r="DM67" s="13"/>
      <c r="DN67" s="13"/>
      <c r="DO67" s="13"/>
      <c r="DP67" s="13"/>
      <c r="DQ67" s="13"/>
      <c r="DR67" s="13"/>
      <c r="DS67" s="13"/>
      <c r="DT67" s="13"/>
      <c r="DU67" s="13"/>
      <c r="DV67" s="667"/>
    </row>
    <row r="68" spans="1:126" ht="21">
      <c r="A68" s="2228"/>
      <c r="B68" s="2228"/>
      <c r="C68" s="1140" t="s">
        <v>173</v>
      </c>
      <c r="D68" s="1141" t="s">
        <v>174</v>
      </c>
      <c r="E68" s="1142" t="s">
        <v>175</v>
      </c>
      <c r="F68" s="1143" t="s">
        <v>174</v>
      </c>
      <c r="G68" s="1142" t="s">
        <v>175</v>
      </c>
      <c r="H68" s="1143" t="s">
        <v>174</v>
      </c>
      <c r="I68" s="1142" t="s">
        <v>175</v>
      </c>
      <c r="J68" s="1143" t="s">
        <v>174</v>
      </c>
      <c r="K68" s="1142" t="s">
        <v>175</v>
      </c>
      <c r="L68" s="1143" t="s">
        <v>174</v>
      </c>
      <c r="M68" s="1142" t="s">
        <v>175</v>
      </c>
      <c r="N68" s="1143" t="s">
        <v>174</v>
      </c>
      <c r="O68" s="1142" t="s">
        <v>175</v>
      </c>
      <c r="P68" s="1143" t="s">
        <v>174</v>
      </c>
      <c r="Q68" s="1142" t="s">
        <v>175</v>
      </c>
      <c r="R68" s="1143" t="s">
        <v>174</v>
      </c>
      <c r="S68" s="1142" t="s">
        <v>175</v>
      </c>
      <c r="T68" s="1143" t="s">
        <v>174</v>
      </c>
      <c r="U68" s="1142" t="s">
        <v>175</v>
      </c>
      <c r="V68" s="1143" t="s">
        <v>174</v>
      </c>
      <c r="W68" s="1142" t="s">
        <v>175</v>
      </c>
      <c r="X68" s="1143" t="s">
        <v>174</v>
      </c>
      <c r="Y68" s="1142" t="s">
        <v>175</v>
      </c>
      <c r="Z68" s="1143" t="s">
        <v>174</v>
      </c>
      <c r="AA68" s="1142" t="s">
        <v>175</v>
      </c>
      <c r="AB68" s="1143" t="s">
        <v>174</v>
      </c>
      <c r="AC68" s="1142" t="s">
        <v>175</v>
      </c>
      <c r="AD68" s="1143" t="s">
        <v>174</v>
      </c>
      <c r="AE68" s="1142" t="s">
        <v>175</v>
      </c>
      <c r="AF68" s="1144" t="s">
        <v>285</v>
      </c>
      <c r="AG68" s="1145" t="s">
        <v>175</v>
      </c>
      <c r="AH68" s="1144" t="s">
        <v>285</v>
      </c>
      <c r="AI68" s="1145" t="s">
        <v>175</v>
      </c>
      <c r="AJ68" s="1144" t="s">
        <v>285</v>
      </c>
      <c r="AK68" s="1145" t="s">
        <v>175</v>
      </c>
      <c r="AL68" s="678" t="s">
        <v>174</v>
      </c>
      <c r="AM68" s="1146" t="s">
        <v>175</v>
      </c>
      <c r="AN68" s="2238"/>
      <c r="AO68" s="2238"/>
      <c r="AP68" s="1147" t="s">
        <v>174</v>
      </c>
      <c r="AQ68" s="1148" t="s">
        <v>175</v>
      </c>
      <c r="AR68" s="1149" t="s">
        <v>174</v>
      </c>
      <c r="AS68" s="1150" t="s">
        <v>175</v>
      </c>
      <c r="AT68" s="1873"/>
      <c r="AU68" s="2311"/>
      <c r="AV68" s="259"/>
      <c r="AW68" s="259"/>
      <c r="AX68" s="259"/>
      <c r="AY68" s="259"/>
      <c r="AZ68" s="259"/>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244"/>
      <c r="CM68" s="244"/>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7"/>
      <c r="DN68" s="7"/>
      <c r="DO68" s="7"/>
      <c r="DP68" s="7"/>
      <c r="DQ68" s="7"/>
      <c r="DR68" s="7"/>
      <c r="DS68" s="7"/>
      <c r="DT68" s="7"/>
      <c r="DU68" s="7"/>
      <c r="DV68" s="8"/>
    </row>
    <row r="69" spans="1:126" s="667" customFormat="1" ht="22.5" customHeight="1">
      <c r="A69" s="2247" t="s">
        <v>469</v>
      </c>
      <c r="B69" s="2248"/>
      <c r="C69" s="1151">
        <f>SUM(D69:E69)</f>
        <v>0</v>
      </c>
      <c r="D69" s="1017">
        <f>+F69+H69+J69+L69+N69+P69+R69+T69+V69+X69+Z69+AB69+AD69+AF69+AH69+AJ69+AL69</f>
        <v>0</v>
      </c>
      <c r="E69" s="1018">
        <f>+G69+I69+K69+M69+O69+Q69+S69+U69+W69+Y69+AA69+AC69+AE69+AG69+AI69+AK69+AM69</f>
        <v>0</v>
      </c>
      <c r="F69" s="868"/>
      <c r="G69" s="1019"/>
      <c r="H69" s="868"/>
      <c r="I69" s="869"/>
      <c r="J69" s="868"/>
      <c r="K69" s="1019"/>
      <c r="L69" s="868"/>
      <c r="M69" s="869"/>
      <c r="N69" s="868"/>
      <c r="O69" s="1019"/>
      <c r="P69" s="868"/>
      <c r="Q69" s="869"/>
      <c r="R69" s="868"/>
      <c r="S69" s="1019"/>
      <c r="T69" s="868"/>
      <c r="U69" s="869"/>
      <c r="V69" s="868"/>
      <c r="W69" s="1019"/>
      <c r="X69" s="868"/>
      <c r="Y69" s="869"/>
      <c r="Z69" s="868"/>
      <c r="AA69" s="1019"/>
      <c r="AB69" s="868"/>
      <c r="AC69" s="869"/>
      <c r="AD69" s="868"/>
      <c r="AE69" s="1019"/>
      <c r="AF69" s="868"/>
      <c r="AG69" s="869"/>
      <c r="AH69" s="868"/>
      <c r="AI69" s="1019"/>
      <c r="AJ69" s="868"/>
      <c r="AK69" s="869"/>
      <c r="AL69" s="868"/>
      <c r="AM69" s="1019"/>
      <c r="AN69" s="1021"/>
      <c r="AO69" s="1021"/>
      <c r="AP69" s="1020"/>
      <c r="AQ69" s="1022"/>
      <c r="AR69" s="1020"/>
      <c r="AS69" s="869"/>
      <c r="AT69" s="869"/>
      <c r="AU69" s="869"/>
      <c r="AV69" s="259"/>
      <c r="AW69" s="259"/>
      <c r="AX69" s="259"/>
      <c r="AY69" s="259"/>
      <c r="AZ69" s="259"/>
      <c r="BA69" s="81"/>
      <c r="BB69" s="81"/>
      <c r="BC69" s="81"/>
      <c r="BD69" s="81"/>
      <c r="BE69" s="81"/>
      <c r="BF69" s="81"/>
      <c r="BG69" s="81"/>
      <c r="BH69" s="81"/>
      <c r="BI69" s="81"/>
      <c r="BJ69" s="81"/>
      <c r="BK69" s="81"/>
      <c r="BL69" s="81"/>
      <c r="BM69" s="81"/>
      <c r="BN69" s="81"/>
      <c r="BO69" s="81"/>
      <c r="BP69" s="81"/>
      <c r="BQ69" s="81"/>
      <c r="BR69" s="1192"/>
      <c r="BS69" s="1192"/>
      <c r="BT69" s="1192"/>
      <c r="BU69" s="81"/>
      <c r="BV69" s="81"/>
      <c r="BW69" s="81"/>
      <c r="BX69" s="81"/>
      <c r="BY69" s="81"/>
      <c r="BZ69" s="81"/>
      <c r="CA69" s="81"/>
      <c r="CB69" s="81"/>
      <c r="CC69" s="81"/>
      <c r="CD69" s="81"/>
      <c r="CE69" s="81"/>
      <c r="CF69" s="81"/>
      <c r="CG69" s="81"/>
      <c r="CH69" s="81"/>
      <c r="CI69" s="81"/>
      <c r="CJ69" s="81"/>
      <c r="CK69" s="81"/>
      <c r="CL69" s="1192"/>
      <c r="CM69" s="1192"/>
      <c r="CN69" s="1192"/>
      <c r="CO69" s="227"/>
      <c r="CP69" s="267"/>
      <c r="CQ69" s="81"/>
      <c r="CR69" s="81"/>
      <c r="CS69" s="81"/>
      <c r="CT69" s="81"/>
      <c r="CU69" s="81"/>
      <c r="CV69" s="81"/>
      <c r="CW69" s="81"/>
      <c r="CX69" s="81"/>
      <c r="CY69" s="81"/>
      <c r="CZ69" s="81"/>
      <c r="DA69" s="81"/>
      <c r="DB69" s="81"/>
      <c r="DC69" s="81"/>
      <c r="DD69" s="81"/>
      <c r="DE69" s="81"/>
      <c r="DF69" s="81"/>
      <c r="DG69" s="81"/>
      <c r="DH69" s="81"/>
      <c r="DI69" s="81"/>
      <c r="DJ69" s="81"/>
      <c r="DK69" s="81"/>
      <c r="DL69" s="1192"/>
    </row>
    <row r="70" spans="1:126" ht="24.75" customHeight="1">
      <c r="A70" s="2247" t="s">
        <v>470</v>
      </c>
      <c r="B70" s="2248"/>
      <c r="C70" s="1152"/>
      <c r="D70" s="1153"/>
      <c r="E70" s="1153"/>
      <c r="F70" s="2312"/>
      <c r="G70" s="2313"/>
      <c r="H70" s="2313"/>
      <c r="I70" s="2313"/>
      <c r="J70" s="2313"/>
      <c r="K70" s="2313"/>
      <c r="L70" s="2313"/>
      <c r="M70" s="2313"/>
      <c r="N70" s="2313"/>
      <c r="O70" s="2313"/>
      <c r="P70" s="2313"/>
      <c r="Q70" s="2313"/>
      <c r="R70" s="2313"/>
      <c r="S70" s="2313"/>
      <c r="T70" s="2313"/>
      <c r="U70" s="2313"/>
      <c r="V70" s="2313"/>
      <c r="W70" s="2313"/>
      <c r="X70" s="2313"/>
      <c r="Y70" s="2313"/>
      <c r="Z70" s="2313"/>
      <c r="AA70" s="2313"/>
      <c r="AB70" s="2313"/>
      <c r="AC70" s="2313"/>
      <c r="AD70" s="2313"/>
      <c r="AE70" s="2313"/>
      <c r="AF70" s="2313"/>
      <c r="AG70" s="2313"/>
      <c r="AH70" s="2313"/>
      <c r="AI70" s="2313"/>
      <c r="AJ70" s="2313"/>
      <c r="AK70" s="2313"/>
      <c r="AL70" s="2313"/>
      <c r="AM70" s="2313"/>
      <c r="AN70" s="2313"/>
      <c r="AO70" s="2313"/>
      <c r="AP70" s="2313"/>
      <c r="AQ70" s="2313"/>
      <c r="AR70" s="2313"/>
      <c r="AS70" s="2313"/>
      <c r="AT70" s="2313"/>
      <c r="AU70" s="1188"/>
      <c r="AV70" s="259"/>
      <c r="AW70" s="259"/>
      <c r="AX70" s="259"/>
      <c r="AY70" s="259"/>
      <c r="AZ70" s="259"/>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1192"/>
      <c r="CM70" s="1192"/>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7"/>
      <c r="DN70" s="7"/>
      <c r="DO70" s="7"/>
      <c r="DP70" s="7"/>
      <c r="DQ70" s="7"/>
      <c r="DR70" s="7"/>
      <c r="DS70" s="7"/>
      <c r="DT70" s="7"/>
      <c r="DU70" s="7"/>
      <c r="DV70" s="667"/>
    </row>
    <row r="71" spans="1:126">
      <c r="A71" s="2314" t="s">
        <v>471</v>
      </c>
      <c r="B71" s="1024" t="s">
        <v>472</v>
      </c>
      <c r="C71" s="1068">
        <f t="shared" ref="C71:C73" si="36">SUM(D71:E71)</f>
        <v>0</v>
      </c>
      <c r="D71" s="569">
        <v>0</v>
      </c>
      <c r="E71" s="1069">
        <v>0</v>
      </c>
      <c r="F71" s="736"/>
      <c r="G71" s="621"/>
      <c r="H71" s="736"/>
      <c r="I71" s="621"/>
      <c r="J71" s="736"/>
      <c r="K71" s="621"/>
      <c r="L71" s="736"/>
      <c r="M71" s="621"/>
      <c r="N71" s="736"/>
      <c r="O71" s="621"/>
      <c r="P71" s="736"/>
      <c r="Q71" s="621"/>
      <c r="R71" s="736"/>
      <c r="S71" s="621"/>
      <c r="T71" s="736"/>
      <c r="U71" s="621"/>
      <c r="V71" s="736"/>
      <c r="W71" s="621"/>
      <c r="X71" s="736"/>
      <c r="Y71" s="621"/>
      <c r="Z71" s="736"/>
      <c r="AA71" s="621"/>
      <c r="AB71" s="736"/>
      <c r="AC71" s="621"/>
      <c r="AD71" s="736"/>
      <c r="AE71" s="621"/>
      <c r="AF71" s="736"/>
      <c r="AG71" s="621"/>
      <c r="AH71" s="736"/>
      <c r="AI71" s="621"/>
      <c r="AJ71" s="736"/>
      <c r="AK71" s="621"/>
      <c r="AL71" s="736"/>
      <c r="AM71" s="1154"/>
      <c r="AN71" s="1027"/>
      <c r="AO71" s="1027"/>
      <c r="AP71" s="620"/>
      <c r="AQ71" s="737"/>
      <c r="AR71" s="620"/>
      <c r="AS71" s="621"/>
      <c r="AT71" s="572"/>
      <c r="AU71" s="572"/>
      <c r="AV71" s="259"/>
      <c r="AW71" s="259"/>
      <c r="AX71" s="259"/>
      <c r="AY71" s="259"/>
      <c r="AZ71" s="259"/>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1192"/>
      <c r="CM71" s="1192"/>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7"/>
      <c r="DN71" s="7"/>
      <c r="DO71" s="7"/>
      <c r="DP71" s="7"/>
      <c r="DQ71" s="7"/>
      <c r="DR71" s="7"/>
      <c r="DS71" s="7"/>
      <c r="DT71" s="7"/>
      <c r="DU71" s="7"/>
      <c r="DV71" s="667"/>
    </row>
    <row r="72" spans="1:126">
      <c r="A72" s="2278"/>
      <c r="B72" s="1029" t="s">
        <v>473</v>
      </c>
      <c r="C72" s="1030">
        <f t="shared" si="36"/>
        <v>0</v>
      </c>
      <c r="D72" s="609">
        <v>0</v>
      </c>
      <c r="E72" s="1031">
        <v>0</v>
      </c>
      <c r="F72" s="686"/>
      <c r="G72" s="687"/>
      <c r="H72" s="686"/>
      <c r="I72" s="687"/>
      <c r="J72" s="686"/>
      <c r="K72" s="687"/>
      <c r="L72" s="759"/>
      <c r="M72" s="760"/>
      <c r="N72" s="759"/>
      <c r="O72" s="760"/>
      <c r="P72" s="759"/>
      <c r="Q72" s="760"/>
      <c r="R72" s="759"/>
      <c r="S72" s="760"/>
      <c r="T72" s="759"/>
      <c r="U72" s="760"/>
      <c r="V72" s="759"/>
      <c r="W72" s="760"/>
      <c r="X72" s="759"/>
      <c r="Y72" s="760"/>
      <c r="Z72" s="759"/>
      <c r="AA72" s="760"/>
      <c r="AB72" s="759"/>
      <c r="AC72" s="760"/>
      <c r="AD72" s="759"/>
      <c r="AE72" s="760"/>
      <c r="AF72" s="759"/>
      <c r="AG72" s="760"/>
      <c r="AH72" s="759"/>
      <c r="AI72" s="760"/>
      <c r="AJ72" s="759"/>
      <c r="AK72" s="760"/>
      <c r="AL72" s="759"/>
      <c r="AM72" s="1155"/>
      <c r="AN72" s="1056"/>
      <c r="AO72" s="1056"/>
      <c r="AP72" s="744"/>
      <c r="AQ72" s="745"/>
      <c r="AR72" s="744"/>
      <c r="AS72" s="760"/>
      <c r="AT72" s="585"/>
      <c r="AU72" s="585"/>
      <c r="AV72" s="259"/>
      <c r="AW72" s="259"/>
      <c r="AX72" s="259"/>
      <c r="AY72" s="259"/>
      <c r="AZ72" s="259"/>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1192"/>
      <c r="CM72" s="1192"/>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7"/>
      <c r="DN72" s="7"/>
      <c r="DO72" s="7"/>
      <c r="DP72" s="7"/>
      <c r="DQ72" s="7"/>
      <c r="DR72" s="7"/>
      <c r="DS72" s="7"/>
      <c r="DT72" s="7"/>
      <c r="DU72" s="7"/>
      <c r="DV72" s="667"/>
    </row>
    <row r="73" spans="1:126" ht="29.25" customHeight="1">
      <c r="A73" s="2254" t="s">
        <v>474</v>
      </c>
      <c r="B73" s="2254"/>
      <c r="C73" s="1156">
        <f t="shared" si="36"/>
        <v>0</v>
      </c>
      <c r="D73" s="1157">
        <v>0</v>
      </c>
      <c r="E73" s="1158">
        <v>0</v>
      </c>
      <c r="F73" s="766"/>
      <c r="G73" s="767"/>
      <c r="H73" s="766"/>
      <c r="I73" s="767"/>
      <c r="J73" s="766"/>
      <c r="K73" s="767"/>
      <c r="L73" s="821"/>
      <c r="M73" s="822"/>
      <c r="N73" s="821"/>
      <c r="O73" s="822"/>
      <c r="P73" s="821"/>
      <c r="Q73" s="822"/>
      <c r="R73" s="821"/>
      <c r="S73" s="822"/>
      <c r="T73" s="821"/>
      <c r="U73" s="822"/>
      <c r="V73" s="821"/>
      <c r="W73" s="822"/>
      <c r="X73" s="821"/>
      <c r="Y73" s="822"/>
      <c r="Z73" s="821"/>
      <c r="AA73" s="822"/>
      <c r="AB73" s="821"/>
      <c r="AC73" s="822"/>
      <c r="AD73" s="821"/>
      <c r="AE73" s="822"/>
      <c r="AF73" s="821"/>
      <c r="AG73" s="822"/>
      <c r="AH73" s="821"/>
      <c r="AI73" s="822"/>
      <c r="AJ73" s="821"/>
      <c r="AK73" s="822"/>
      <c r="AL73" s="821"/>
      <c r="AM73" s="824"/>
      <c r="AN73" s="1066"/>
      <c r="AO73" s="1066"/>
      <c r="AP73" s="761"/>
      <c r="AQ73" s="825"/>
      <c r="AR73" s="761"/>
      <c r="AS73" s="822"/>
      <c r="AT73" s="599"/>
      <c r="AU73" s="599"/>
      <c r="AV73" s="259"/>
      <c r="AW73" s="259"/>
      <c r="AX73" s="259"/>
      <c r="AY73" s="259"/>
      <c r="AZ73" s="259"/>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1192"/>
      <c r="CM73" s="1192"/>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7"/>
      <c r="DN73" s="7"/>
      <c r="DO73" s="7"/>
      <c r="DP73" s="7"/>
      <c r="DQ73" s="7"/>
      <c r="DR73" s="7"/>
      <c r="DS73" s="7"/>
      <c r="DT73" s="7"/>
      <c r="DU73" s="7"/>
      <c r="DV73" s="667"/>
    </row>
    <row r="74" spans="1:126" s="667" customFormat="1" ht="19.5" customHeight="1">
      <c r="A74" s="2315" t="s">
        <v>475</v>
      </c>
      <c r="B74" s="1159" t="s">
        <v>476</v>
      </c>
      <c r="C74" s="1040">
        <f t="shared" ref="C74:C75" si="37">SUM(D74:E74)</f>
        <v>0</v>
      </c>
      <c r="D74" s="1041">
        <f>+H74+J74+L74+N74+P74+R74+T74+V74+X74+Z74+AB74+AD74+AF74+AH74+AJ74+AL74</f>
        <v>0</v>
      </c>
      <c r="E74" s="1035">
        <f>+I74+K74+M74+O74+Q74+S74+U74+W74+Y74+AA74+AC74+AE74+AG74+AI74+AK74+AM74</f>
        <v>0</v>
      </c>
      <c r="F74" s="1042"/>
      <c r="G74" s="1043"/>
      <c r="H74" s="571"/>
      <c r="I74" s="572"/>
      <c r="J74" s="571"/>
      <c r="K74" s="572"/>
      <c r="L74" s="571"/>
      <c r="M74" s="572"/>
      <c r="N74" s="571"/>
      <c r="O74" s="572"/>
      <c r="P74" s="571"/>
      <c r="Q74" s="572"/>
      <c r="R74" s="571"/>
      <c r="S74" s="572"/>
      <c r="T74" s="571"/>
      <c r="U74" s="572"/>
      <c r="V74" s="571"/>
      <c r="W74" s="572"/>
      <c r="X74" s="571"/>
      <c r="Y74" s="572"/>
      <c r="Z74" s="571"/>
      <c r="AA74" s="572"/>
      <c r="AB74" s="571"/>
      <c r="AC74" s="572"/>
      <c r="AD74" s="571"/>
      <c r="AE74" s="572"/>
      <c r="AF74" s="571"/>
      <c r="AG74" s="572"/>
      <c r="AH74" s="571"/>
      <c r="AI74" s="572"/>
      <c r="AJ74" s="571"/>
      <c r="AK74" s="572"/>
      <c r="AL74" s="571"/>
      <c r="AM74" s="606"/>
      <c r="AN74" s="576"/>
      <c r="AO74" s="576"/>
      <c r="AP74" s="1036"/>
      <c r="AQ74" s="606"/>
      <c r="AR74" s="1036"/>
      <c r="AS74" s="606"/>
      <c r="AT74" s="1037"/>
      <c r="AU74" s="634"/>
      <c r="AV74" s="259"/>
      <c r="AW74" s="259"/>
      <c r="AX74" s="259"/>
      <c r="AY74" s="259"/>
      <c r="AZ74" s="259"/>
      <c r="BA74" s="81"/>
      <c r="BB74" s="81"/>
      <c r="BC74" s="81"/>
      <c r="BD74" s="81"/>
      <c r="BE74" s="81"/>
      <c r="BF74" s="81"/>
      <c r="BG74" s="81"/>
      <c r="BH74" s="81"/>
      <c r="BI74" s="81"/>
      <c r="BJ74" s="81"/>
      <c r="BK74" s="81"/>
      <c r="BL74" s="81"/>
      <c r="BM74" s="81"/>
      <c r="BN74" s="81"/>
      <c r="BO74" s="81"/>
      <c r="BP74" s="81"/>
      <c r="BQ74" s="81"/>
      <c r="BR74" s="81"/>
      <c r="BS74" s="1192"/>
      <c r="BT74" s="1192"/>
      <c r="BU74" s="1192"/>
      <c r="BV74" s="81"/>
      <c r="BW74" s="81"/>
      <c r="BX74" s="81"/>
      <c r="BY74" s="81"/>
      <c r="BZ74" s="81"/>
      <c r="CA74" s="81"/>
      <c r="CB74" s="81"/>
      <c r="CC74" s="81"/>
      <c r="CD74" s="81"/>
      <c r="CE74" s="81"/>
      <c r="CF74" s="81"/>
      <c r="CG74" s="81"/>
      <c r="CH74" s="81"/>
      <c r="CI74" s="81"/>
      <c r="CJ74" s="81"/>
      <c r="CK74" s="81"/>
      <c r="CL74" s="81"/>
      <c r="CM74" s="1192"/>
      <c r="CN74" s="1192"/>
      <c r="CO74" s="1192"/>
      <c r="CP74" s="227"/>
      <c r="CQ74" s="81"/>
      <c r="CR74" s="81"/>
      <c r="CS74" s="81"/>
      <c r="CT74" s="81"/>
      <c r="CU74" s="81"/>
      <c r="CV74" s="81"/>
      <c r="CW74" s="81"/>
      <c r="CX74" s="81"/>
      <c r="CY74" s="81"/>
      <c r="CZ74" s="81"/>
      <c r="DA74" s="81"/>
      <c r="DB74" s="81"/>
      <c r="DC74" s="81"/>
      <c r="DD74" s="81"/>
      <c r="DE74" s="81"/>
      <c r="DF74" s="81"/>
      <c r="DG74" s="81"/>
      <c r="DH74" s="81"/>
      <c r="DI74" s="81"/>
      <c r="DJ74" s="81"/>
      <c r="DK74" s="81"/>
      <c r="DL74" s="81"/>
    </row>
    <row r="75" spans="1:126" s="667" customFormat="1" ht="19.5" customHeight="1">
      <c r="A75" s="2316"/>
      <c r="B75" s="1160" t="s">
        <v>477</v>
      </c>
      <c r="C75" s="1045">
        <f t="shared" si="37"/>
        <v>0</v>
      </c>
      <c r="D75" s="1046">
        <f>+H75+J75+L75+N75+P75+R75+T75+V75+X75+Z75+AB75+AD75+AF75+AH75+AJ75+AL75</f>
        <v>0</v>
      </c>
      <c r="E75" s="1047">
        <f>+I75+K75+M75+O75+Q75+S75+U75+W75+Y75+AA75+AC75+AE75+AG75+AI75+AK75+AM75</f>
        <v>0</v>
      </c>
      <c r="F75" s="1048"/>
      <c r="G75" s="1049"/>
      <c r="H75" s="628"/>
      <c r="I75" s="629"/>
      <c r="J75" s="628"/>
      <c r="K75" s="629"/>
      <c r="L75" s="628"/>
      <c r="M75" s="629"/>
      <c r="N75" s="628"/>
      <c r="O75" s="629"/>
      <c r="P75" s="628"/>
      <c r="Q75" s="629"/>
      <c r="R75" s="628"/>
      <c r="S75" s="629"/>
      <c r="T75" s="628"/>
      <c r="U75" s="629"/>
      <c r="V75" s="628"/>
      <c r="W75" s="629"/>
      <c r="X75" s="628"/>
      <c r="Y75" s="629"/>
      <c r="Z75" s="628"/>
      <c r="AA75" s="629"/>
      <c r="AB75" s="628"/>
      <c r="AC75" s="629"/>
      <c r="AD75" s="628"/>
      <c r="AE75" s="629"/>
      <c r="AF75" s="628"/>
      <c r="AG75" s="629"/>
      <c r="AH75" s="628"/>
      <c r="AI75" s="629"/>
      <c r="AJ75" s="628"/>
      <c r="AK75" s="629"/>
      <c r="AL75" s="628"/>
      <c r="AM75" s="630"/>
      <c r="AN75" s="1050"/>
      <c r="AO75" s="1050"/>
      <c r="AP75" s="1051"/>
      <c r="AQ75" s="630"/>
      <c r="AR75" s="1051"/>
      <c r="AS75" s="630"/>
      <c r="AT75" s="866"/>
      <c r="AU75" s="1038"/>
      <c r="AV75" s="259"/>
      <c r="AW75" s="259"/>
      <c r="AX75" s="259"/>
      <c r="AY75" s="259"/>
      <c r="AZ75" s="259"/>
      <c r="BA75" s="81"/>
      <c r="BB75" s="81"/>
      <c r="BC75" s="81"/>
      <c r="BD75" s="81"/>
      <c r="BE75" s="81"/>
      <c r="BF75" s="81"/>
      <c r="BG75" s="81"/>
      <c r="BH75" s="81"/>
      <c r="BI75" s="81"/>
      <c r="BJ75" s="81"/>
      <c r="BK75" s="81"/>
      <c r="BL75" s="81"/>
      <c r="BM75" s="81"/>
      <c r="BN75" s="81"/>
      <c r="BO75" s="81"/>
      <c r="BP75" s="81"/>
      <c r="BQ75" s="81"/>
      <c r="BR75" s="81"/>
      <c r="BS75" s="1192"/>
      <c r="BT75" s="1192"/>
      <c r="BU75" s="1192"/>
      <c r="BV75" s="81"/>
      <c r="BW75" s="81"/>
      <c r="BX75" s="81"/>
      <c r="BY75" s="81"/>
      <c r="BZ75" s="81"/>
      <c r="CA75" s="81"/>
      <c r="CB75" s="81"/>
      <c r="CC75" s="81"/>
      <c r="CD75" s="81"/>
      <c r="CE75" s="81"/>
      <c r="CF75" s="81"/>
      <c r="CG75" s="81"/>
      <c r="CH75" s="81"/>
      <c r="CI75" s="81"/>
      <c r="CJ75" s="81"/>
      <c r="CK75" s="81"/>
      <c r="CL75" s="81"/>
      <c r="CM75" s="1192"/>
      <c r="CN75" s="1192"/>
      <c r="CO75" s="1192"/>
      <c r="CP75" s="227"/>
      <c r="CQ75" s="81"/>
      <c r="CR75" s="81"/>
      <c r="CS75" s="81"/>
      <c r="CT75" s="81"/>
      <c r="CU75" s="81"/>
      <c r="CV75" s="81"/>
      <c r="CW75" s="81"/>
      <c r="CX75" s="81"/>
      <c r="CY75" s="81"/>
      <c r="CZ75" s="81"/>
      <c r="DA75" s="81"/>
      <c r="DB75" s="81"/>
      <c r="DC75" s="81"/>
      <c r="DD75" s="81"/>
      <c r="DE75" s="81"/>
      <c r="DF75" s="81"/>
      <c r="DG75" s="81"/>
      <c r="DH75" s="81"/>
      <c r="DI75" s="81"/>
      <c r="DJ75" s="81"/>
      <c r="DK75" s="81"/>
      <c r="DL75" s="81"/>
    </row>
    <row r="76" spans="1:126" ht="25.5" customHeight="1">
      <c r="A76" s="2247" t="s">
        <v>478</v>
      </c>
      <c r="B76" s="2317"/>
      <c r="C76" s="1052">
        <v>0</v>
      </c>
      <c r="D76" s="676">
        <v>0</v>
      </c>
      <c r="E76" s="785">
        <v>0</v>
      </c>
      <c r="F76" s="829"/>
      <c r="G76" s="830"/>
      <c r="H76" s="829"/>
      <c r="I76" s="830"/>
      <c r="J76" s="829"/>
      <c r="K76" s="830"/>
      <c r="L76" s="829"/>
      <c r="M76" s="830"/>
      <c r="N76" s="829"/>
      <c r="O76" s="830"/>
      <c r="P76" s="829"/>
      <c r="Q76" s="830"/>
      <c r="R76" s="829"/>
      <c r="S76" s="830"/>
      <c r="T76" s="829"/>
      <c r="U76" s="830"/>
      <c r="V76" s="829"/>
      <c r="W76" s="830"/>
      <c r="X76" s="829"/>
      <c r="Y76" s="830"/>
      <c r="Z76" s="829"/>
      <c r="AA76" s="830"/>
      <c r="AB76" s="829"/>
      <c r="AC76" s="830"/>
      <c r="AD76" s="829"/>
      <c r="AE76" s="830"/>
      <c r="AF76" s="829"/>
      <c r="AG76" s="830"/>
      <c r="AH76" s="829"/>
      <c r="AI76" s="830"/>
      <c r="AJ76" s="829"/>
      <c r="AK76" s="830"/>
      <c r="AL76" s="829"/>
      <c r="AM76" s="1161"/>
      <c r="AN76" s="1034"/>
      <c r="AO76" s="1034"/>
      <c r="AP76" s="833"/>
      <c r="AQ76" s="832"/>
      <c r="AR76" s="833"/>
      <c r="AS76" s="830"/>
      <c r="AT76" s="634"/>
      <c r="AU76" s="869"/>
      <c r="AV76" s="259"/>
      <c r="AW76" s="259"/>
      <c r="AX76" s="259"/>
      <c r="AY76" s="259"/>
      <c r="AZ76" s="259"/>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c r="CL76" s="1192"/>
      <c r="CM76" s="1192"/>
      <c r="CN76" s="81"/>
      <c r="CO76" s="81"/>
      <c r="CP76" s="81"/>
      <c r="CQ76" s="81"/>
      <c r="CR76" s="81"/>
      <c r="CS76" s="81"/>
      <c r="CT76" s="81"/>
      <c r="CU76" s="81"/>
      <c r="CV76" s="81"/>
      <c r="CW76" s="81"/>
      <c r="CX76" s="81"/>
      <c r="CY76" s="81"/>
      <c r="CZ76" s="81"/>
      <c r="DA76" s="81"/>
      <c r="DB76" s="81"/>
      <c r="DC76" s="81"/>
      <c r="DD76" s="81"/>
      <c r="DE76" s="81"/>
      <c r="DF76" s="81"/>
      <c r="DG76" s="81"/>
      <c r="DH76" s="81"/>
      <c r="DI76" s="81"/>
      <c r="DJ76" s="81"/>
      <c r="DK76" s="81"/>
      <c r="DL76" s="81"/>
      <c r="DM76" s="7"/>
      <c r="DN76" s="7"/>
      <c r="DO76" s="7"/>
      <c r="DP76" s="7"/>
      <c r="DQ76" s="7"/>
      <c r="DR76" s="7"/>
      <c r="DS76" s="7"/>
      <c r="DT76" s="7"/>
      <c r="DU76" s="7"/>
      <c r="DV76" s="667"/>
    </row>
    <row r="77" spans="1:126">
      <c r="A77" s="2270" t="s">
        <v>479</v>
      </c>
      <c r="B77" s="1024" t="s">
        <v>526</v>
      </c>
      <c r="C77" s="1025">
        <f>SUM(D77:E77)</f>
        <v>0</v>
      </c>
      <c r="D77" s="618">
        <v>0</v>
      </c>
      <c r="E77" s="1026">
        <v>0</v>
      </c>
      <c r="F77" s="686"/>
      <c r="G77" s="687"/>
      <c r="H77" s="686"/>
      <c r="I77" s="687"/>
      <c r="J77" s="686"/>
      <c r="K77" s="687"/>
      <c r="L77" s="686"/>
      <c r="M77" s="687"/>
      <c r="N77" s="686"/>
      <c r="O77" s="687"/>
      <c r="P77" s="686"/>
      <c r="Q77" s="687"/>
      <c r="R77" s="686"/>
      <c r="S77" s="687"/>
      <c r="T77" s="686"/>
      <c r="U77" s="687"/>
      <c r="V77" s="686"/>
      <c r="W77" s="687"/>
      <c r="X77" s="686"/>
      <c r="Y77" s="687"/>
      <c r="Z77" s="686"/>
      <c r="AA77" s="687"/>
      <c r="AB77" s="686"/>
      <c r="AC77" s="687"/>
      <c r="AD77" s="686"/>
      <c r="AE77" s="687"/>
      <c r="AF77" s="686"/>
      <c r="AG77" s="687"/>
      <c r="AH77" s="686"/>
      <c r="AI77" s="687"/>
      <c r="AJ77" s="686"/>
      <c r="AK77" s="687"/>
      <c r="AL77" s="686"/>
      <c r="AM77" s="836"/>
      <c r="AN77" s="1054"/>
      <c r="AO77" s="1054"/>
      <c r="AP77" s="775"/>
      <c r="AQ77" s="743"/>
      <c r="AR77" s="775"/>
      <c r="AS77" s="687"/>
      <c r="AT77" s="1038"/>
      <c r="AU77" s="634"/>
      <c r="AV77" s="1053"/>
      <c r="AW77" s="1053"/>
      <c r="AX77" s="1053"/>
      <c r="AY77" s="1053"/>
      <c r="AZ77" s="1053"/>
      <c r="BA77" s="1193"/>
      <c r="BB77" s="1192"/>
      <c r="BC77" s="1192"/>
      <c r="BD77" s="1192"/>
      <c r="BE77" s="1192"/>
      <c r="BF77" s="1192"/>
      <c r="BG77" s="1192"/>
      <c r="BH77" s="81"/>
      <c r="BI77" s="81"/>
      <c r="BJ77" s="81"/>
      <c r="BK77" s="81"/>
      <c r="BL77" s="81"/>
      <c r="BM77" s="81"/>
      <c r="BN77" s="81"/>
      <c r="BO77" s="81"/>
      <c r="BP77" s="1192"/>
      <c r="BQ77" s="1192"/>
      <c r="BR77" s="1192"/>
      <c r="BS77" s="1192"/>
      <c r="BT77" s="1192"/>
      <c r="BU77" s="1192"/>
      <c r="BV77" s="1192"/>
      <c r="BW77" s="1192"/>
      <c r="BX77" s="1192"/>
      <c r="BY77" s="1192"/>
      <c r="BZ77" s="1192"/>
      <c r="CA77" s="1192"/>
      <c r="CB77" s="1192"/>
      <c r="CC77" s="1192"/>
      <c r="CD77" s="1192"/>
      <c r="CE77" s="1192"/>
      <c r="CF77" s="1192"/>
      <c r="CG77" s="1192"/>
      <c r="CH77" s="1192"/>
      <c r="CI77" s="1192"/>
      <c r="CJ77" s="1192"/>
      <c r="CK77" s="1192"/>
      <c r="CL77" s="1192"/>
      <c r="CM77" s="1192"/>
      <c r="CN77" s="1192"/>
      <c r="CO77" s="1192"/>
      <c r="CP77" s="1192"/>
      <c r="CQ77" s="1192"/>
      <c r="CR77" s="81"/>
      <c r="CS77" s="81"/>
      <c r="CT77" s="81"/>
      <c r="CU77" s="81"/>
      <c r="CV77" s="81"/>
      <c r="CW77" s="81"/>
      <c r="CX77" s="1192"/>
      <c r="CY77" s="1192"/>
      <c r="CZ77" s="1192"/>
      <c r="DA77" s="1192"/>
      <c r="DB77" s="1192"/>
      <c r="DC77" s="1192"/>
      <c r="DD77" s="1192"/>
      <c r="DE77" s="1192"/>
      <c r="DF77" s="1192"/>
      <c r="DG77" s="1192"/>
      <c r="DH77" s="1192"/>
      <c r="DI77" s="1192"/>
      <c r="DJ77" s="1192"/>
      <c r="DK77" s="1192"/>
      <c r="DL77" s="1192"/>
      <c r="DM77" s="667"/>
      <c r="DN77" s="667"/>
      <c r="DO77" s="667"/>
      <c r="DP77" s="667"/>
      <c r="DQ77" s="667"/>
      <c r="DR77" s="667"/>
      <c r="DS77" s="667"/>
      <c r="DT77" s="667"/>
      <c r="DU77" s="667"/>
      <c r="DV77" s="667"/>
    </row>
    <row r="78" spans="1:126">
      <c r="A78" s="2271"/>
      <c r="B78" s="1055" t="s">
        <v>527</v>
      </c>
      <c r="C78" s="1025">
        <f>SUM(D78:E78)</f>
        <v>0</v>
      </c>
      <c r="D78" s="618">
        <v>0</v>
      </c>
      <c r="E78" s="1026">
        <v>0</v>
      </c>
      <c r="F78" s="759"/>
      <c r="G78" s="760"/>
      <c r="H78" s="759"/>
      <c r="I78" s="760"/>
      <c r="J78" s="759"/>
      <c r="K78" s="760"/>
      <c r="L78" s="759"/>
      <c r="M78" s="760"/>
      <c r="N78" s="759"/>
      <c r="O78" s="760"/>
      <c r="P78" s="759"/>
      <c r="Q78" s="760"/>
      <c r="R78" s="759"/>
      <c r="S78" s="760"/>
      <c r="T78" s="759"/>
      <c r="U78" s="760"/>
      <c r="V78" s="759"/>
      <c r="W78" s="760"/>
      <c r="X78" s="759"/>
      <c r="Y78" s="760"/>
      <c r="Z78" s="759"/>
      <c r="AA78" s="760"/>
      <c r="AB78" s="759"/>
      <c r="AC78" s="760"/>
      <c r="AD78" s="759"/>
      <c r="AE78" s="760"/>
      <c r="AF78" s="759"/>
      <c r="AG78" s="760"/>
      <c r="AH78" s="759"/>
      <c r="AI78" s="760"/>
      <c r="AJ78" s="759"/>
      <c r="AK78" s="760"/>
      <c r="AL78" s="759"/>
      <c r="AM78" s="1155"/>
      <c r="AN78" s="1056"/>
      <c r="AO78" s="1056"/>
      <c r="AP78" s="744"/>
      <c r="AQ78" s="745"/>
      <c r="AR78" s="744"/>
      <c r="AS78" s="760"/>
      <c r="AT78" s="869"/>
      <c r="AU78" s="585"/>
      <c r="AV78" s="1053"/>
      <c r="AW78" s="1053"/>
      <c r="AX78" s="1053"/>
      <c r="AY78" s="1053"/>
      <c r="AZ78" s="1053"/>
      <c r="BA78" s="1193"/>
      <c r="BB78" s="1192"/>
      <c r="BC78" s="1192"/>
      <c r="BD78" s="1192"/>
      <c r="BE78" s="1192"/>
      <c r="BF78" s="1192"/>
      <c r="BG78" s="1192"/>
      <c r="BH78" s="81"/>
      <c r="BI78" s="81"/>
      <c r="BJ78" s="81"/>
      <c r="BK78" s="81"/>
      <c r="BL78" s="81"/>
      <c r="BM78" s="81"/>
      <c r="BN78" s="81"/>
      <c r="BO78" s="81"/>
      <c r="BP78" s="1192"/>
      <c r="BQ78" s="1192"/>
      <c r="BR78" s="1192"/>
      <c r="BS78" s="1192"/>
      <c r="BT78" s="1192"/>
      <c r="BU78" s="1192"/>
      <c r="BV78" s="1192"/>
      <c r="BW78" s="1192"/>
      <c r="BX78" s="1192"/>
      <c r="BY78" s="1192"/>
      <c r="BZ78" s="1192"/>
      <c r="CA78" s="1192"/>
      <c r="CB78" s="1192"/>
      <c r="CC78" s="1192"/>
      <c r="CD78" s="1192"/>
      <c r="CE78" s="1192"/>
      <c r="CF78" s="1192"/>
      <c r="CG78" s="1192"/>
      <c r="CH78" s="1192"/>
      <c r="CI78" s="1192"/>
      <c r="CJ78" s="1192"/>
      <c r="CK78" s="1192"/>
      <c r="CL78" s="1192"/>
      <c r="CM78" s="1192"/>
      <c r="CN78" s="1192"/>
      <c r="CO78" s="1192"/>
      <c r="CP78" s="1192"/>
      <c r="CQ78" s="1192"/>
      <c r="CR78" s="81"/>
      <c r="CS78" s="81"/>
      <c r="CT78" s="81"/>
      <c r="CU78" s="81"/>
      <c r="CV78" s="81"/>
      <c r="CW78" s="81"/>
      <c r="CX78" s="1192"/>
      <c r="CY78" s="1192"/>
      <c r="CZ78" s="1192"/>
      <c r="DA78" s="1192"/>
      <c r="DB78" s="1192"/>
      <c r="DC78" s="1192"/>
      <c r="DD78" s="1192"/>
      <c r="DE78" s="1192"/>
      <c r="DF78" s="1192"/>
      <c r="DG78" s="1192"/>
      <c r="DH78" s="1192"/>
      <c r="DI78" s="1192"/>
      <c r="DJ78" s="1192"/>
      <c r="DK78" s="1192"/>
      <c r="DL78" s="1192"/>
      <c r="DM78" s="667"/>
      <c r="DN78" s="667"/>
      <c r="DO78" s="667"/>
      <c r="DP78" s="667"/>
      <c r="DQ78" s="667"/>
      <c r="DR78" s="667"/>
      <c r="DS78" s="667"/>
      <c r="DT78" s="667"/>
      <c r="DU78" s="667"/>
      <c r="DV78" s="667"/>
    </row>
    <row r="79" spans="1:126">
      <c r="A79" s="2271"/>
      <c r="B79" s="1055" t="s">
        <v>528</v>
      </c>
      <c r="C79" s="1025">
        <f>SUM(D79:E79)</f>
        <v>0</v>
      </c>
      <c r="D79" s="618">
        <v>0</v>
      </c>
      <c r="E79" s="1026">
        <v>0</v>
      </c>
      <c r="F79" s="759"/>
      <c r="G79" s="760"/>
      <c r="H79" s="759"/>
      <c r="I79" s="760"/>
      <c r="J79" s="759"/>
      <c r="K79" s="760"/>
      <c r="L79" s="759"/>
      <c r="M79" s="760"/>
      <c r="N79" s="759"/>
      <c r="O79" s="760"/>
      <c r="P79" s="759"/>
      <c r="Q79" s="760"/>
      <c r="R79" s="759"/>
      <c r="S79" s="760"/>
      <c r="T79" s="759"/>
      <c r="U79" s="760"/>
      <c r="V79" s="759"/>
      <c r="W79" s="760"/>
      <c r="X79" s="759"/>
      <c r="Y79" s="760"/>
      <c r="Z79" s="759"/>
      <c r="AA79" s="760"/>
      <c r="AB79" s="759"/>
      <c r="AC79" s="760"/>
      <c r="AD79" s="759"/>
      <c r="AE79" s="760"/>
      <c r="AF79" s="759"/>
      <c r="AG79" s="760"/>
      <c r="AH79" s="759"/>
      <c r="AI79" s="760"/>
      <c r="AJ79" s="759"/>
      <c r="AK79" s="760"/>
      <c r="AL79" s="759"/>
      <c r="AM79" s="1155"/>
      <c r="AN79" s="1056"/>
      <c r="AO79" s="1056"/>
      <c r="AP79" s="744"/>
      <c r="AQ79" s="745"/>
      <c r="AR79" s="744"/>
      <c r="AS79" s="760"/>
      <c r="AT79" s="634"/>
      <c r="AU79" s="585"/>
      <c r="AV79" s="1053"/>
      <c r="AW79" s="1053"/>
      <c r="AX79" s="1053"/>
      <c r="AY79" s="1053"/>
      <c r="AZ79" s="1053"/>
      <c r="BA79" s="1193"/>
      <c r="BB79" s="1192"/>
      <c r="BC79" s="1192"/>
      <c r="BD79" s="1192"/>
      <c r="BE79" s="1192"/>
      <c r="BF79" s="1192"/>
      <c r="BG79" s="1192"/>
      <c r="BH79" s="81"/>
      <c r="BI79" s="81"/>
      <c r="BJ79" s="81"/>
      <c r="BK79" s="81"/>
      <c r="BL79" s="81"/>
      <c r="BM79" s="81"/>
      <c r="BN79" s="81"/>
      <c r="BO79" s="81"/>
      <c r="BP79" s="1192"/>
      <c r="BQ79" s="1192"/>
      <c r="BR79" s="1192"/>
      <c r="BS79" s="1192"/>
      <c r="BT79" s="1192"/>
      <c r="BU79" s="1192"/>
      <c r="BV79" s="1192"/>
      <c r="BW79" s="1192"/>
      <c r="BX79" s="1192"/>
      <c r="BY79" s="1192"/>
      <c r="BZ79" s="1192"/>
      <c r="CA79" s="1192"/>
      <c r="CB79" s="1192"/>
      <c r="CC79" s="1192"/>
      <c r="CD79" s="1192"/>
      <c r="CE79" s="1192"/>
      <c r="CF79" s="1192"/>
      <c r="CG79" s="1192"/>
      <c r="CH79" s="1192"/>
      <c r="CI79" s="1192"/>
      <c r="CJ79" s="1192"/>
      <c r="CK79" s="1192"/>
      <c r="CL79" s="1192"/>
      <c r="CM79" s="1192"/>
      <c r="CN79" s="1192"/>
      <c r="CO79" s="1192"/>
      <c r="CP79" s="1192"/>
      <c r="CQ79" s="1192"/>
      <c r="CR79" s="81"/>
      <c r="CS79" s="81"/>
      <c r="CT79" s="81"/>
      <c r="CU79" s="81"/>
      <c r="CV79" s="81"/>
      <c r="CW79" s="81"/>
    </row>
    <row r="80" spans="1:126">
      <c r="A80" s="2271"/>
      <c r="B80" s="1057" t="s">
        <v>483</v>
      </c>
      <c r="C80" s="1058">
        <f>+E80</f>
        <v>0</v>
      </c>
      <c r="D80" s="1059"/>
      <c r="E80" s="1060">
        <v>0</v>
      </c>
      <c r="F80" s="705"/>
      <c r="G80" s="706"/>
      <c r="H80" s="705"/>
      <c r="I80" s="706"/>
      <c r="J80" s="705"/>
      <c r="K80" s="760"/>
      <c r="L80" s="705"/>
      <c r="M80" s="760"/>
      <c r="N80" s="705"/>
      <c r="O80" s="760"/>
      <c r="P80" s="705"/>
      <c r="Q80" s="760"/>
      <c r="R80" s="705"/>
      <c r="S80" s="760"/>
      <c r="T80" s="705"/>
      <c r="U80" s="760"/>
      <c r="V80" s="705"/>
      <c r="W80" s="760"/>
      <c r="X80" s="705"/>
      <c r="Y80" s="760"/>
      <c r="Z80" s="705"/>
      <c r="AA80" s="760"/>
      <c r="AB80" s="705"/>
      <c r="AC80" s="760"/>
      <c r="AD80" s="705"/>
      <c r="AE80" s="706"/>
      <c r="AF80" s="705"/>
      <c r="AG80" s="706"/>
      <c r="AH80" s="705"/>
      <c r="AI80" s="706"/>
      <c r="AJ80" s="705"/>
      <c r="AK80" s="706"/>
      <c r="AL80" s="705"/>
      <c r="AM80" s="1162"/>
      <c r="AN80" s="1062"/>
      <c r="AO80" s="1056"/>
      <c r="AP80" s="1063"/>
      <c r="AQ80" s="745"/>
      <c r="AR80" s="1063"/>
      <c r="AS80" s="760"/>
      <c r="AT80" s="585"/>
      <c r="AU80" s="585"/>
      <c r="AV80" s="1053"/>
      <c r="AW80" s="1053"/>
      <c r="AX80" s="1053"/>
      <c r="AY80" s="1053"/>
      <c r="AZ80" s="1053"/>
      <c r="BA80" s="1193"/>
      <c r="BB80" s="1192"/>
      <c r="BC80" s="1192"/>
      <c r="BD80" s="1192"/>
      <c r="BE80" s="1192"/>
      <c r="BF80" s="1192"/>
      <c r="BG80" s="1192"/>
      <c r="BH80" s="81"/>
      <c r="BI80" s="81"/>
      <c r="BJ80" s="81"/>
      <c r="BK80" s="81"/>
      <c r="BL80" s="81"/>
      <c r="BM80" s="81"/>
      <c r="BN80" s="81"/>
      <c r="BO80" s="81"/>
      <c r="BP80" s="1192"/>
      <c r="BQ80" s="1192"/>
      <c r="BR80" s="1192"/>
      <c r="BS80" s="1192"/>
      <c r="BT80" s="1192"/>
      <c r="BU80" s="1192"/>
      <c r="BV80" s="1192"/>
      <c r="BW80" s="1192"/>
      <c r="BX80" s="1192"/>
      <c r="BY80" s="1192"/>
      <c r="BZ80" s="1192"/>
      <c r="CA80" s="1192"/>
      <c r="CB80" s="1192"/>
      <c r="CC80" s="1192"/>
      <c r="CD80" s="1192"/>
      <c r="CE80" s="1192"/>
      <c r="CF80" s="1192"/>
      <c r="CG80" s="1192"/>
      <c r="CH80" s="1192"/>
      <c r="CI80" s="1192"/>
      <c r="CJ80" s="1192"/>
      <c r="CK80" s="1192"/>
      <c r="CL80" s="1192"/>
      <c r="CM80" s="1192"/>
      <c r="CN80" s="1192"/>
      <c r="CO80" s="1192"/>
      <c r="CP80" s="1192"/>
      <c r="CQ80" s="1192"/>
      <c r="CR80" s="81"/>
      <c r="CS80" s="81"/>
      <c r="CT80" s="81"/>
      <c r="CU80" s="81"/>
      <c r="CV80" s="81"/>
      <c r="CW80" s="81"/>
    </row>
    <row r="81" spans="1:116" ht="33" customHeight="1">
      <c r="A81" s="2272"/>
      <c r="B81" s="1029" t="s">
        <v>484</v>
      </c>
      <c r="C81" s="1030">
        <f t="shared" ref="C81:C88" si="38">SUM(D81:E81)</f>
        <v>0</v>
      </c>
      <c r="D81" s="609">
        <v>0</v>
      </c>
      <c r="E81" s="1031">
        <v>0</v>
      </c>
      <c r="F81" s="821"/>
      <c r="G81" s="822"/>
      <c r="H81" s="821"/>
      <c r="I81" s="822"/>
      <c r="J81" s="821"/>
      <c r="K81" s="822"/>
      <c r="L81" s="821"/>
      <c r="M81" s="822"/>
      <c r="N81" s="821"/>
      <c r="O81" s="822"/>
      <c r="P81" s="821"/>
      <c r="Q81" s="822"/>
      <c r="R81" s="821"/>
      <c r="S81" s="822"/>
      <c r="T81" s="821"/>
      <c r="U81" s="822"/>
      <c r="V81" s="821"/>
      <c r="W81" s="822"/>
      <c r="X81" s="821"/>
      <c r="Y81" s="822"/>
      <c r="Z81" s="821"/>
      <c r="AA81" s="822"/>
      <c r="AB81" s="821"/>
      <c r="AC81" s="822"/>
      <c r="AD81" s="821"/>
      <c r="AE81" s="822"/>
      <c r="AF81" s="821"/>
      <c r="AG81" s="822"/>
      <c r="AH81" s="821"/>
      <c r="AI81" s="822"/>
      <c r="AJ81" s="821"/>
      <c r="AK81" s="822"/>
      <c r="AL81" s="821"/>
      <c r="AM81" s="824"/>
      <c r="AN81" s="1066"/>
      <c r="AO81" s="1066"/>
      <c r="AP81" s="761"/>
      <c r="AQ81" s="825"/>
      <c r="AR81" s="761"/>
      <c r="AS81" s="822"/>
      <c r="AT81" s="585"/>
      <c r="AU81" s="612"/>
      <c r="AV81" s="1053"/>
      <c r="AW81" s="1053"/>
      <c r="AX81" s="1053"/>
      <c r="AY81" s="1053"/>
      <c r="AZ81" s="1053"/>
      <c r="BA81" s="1193"/>
      <c r="BB81" s="1192"/>
      <c r="BC81" s="1192"/>
      <c r="BD81" s="1192"/>
      <c r="BE81" s="1192"/>
      <c r="BF81" s="1192"/>
      <c r="BG81" s="1192"/>
      <c r="BH81" s="81"/>
      <c r="BI81" s="81"/>
      <c r="BJ81" s="81"/>
      <c r="BK81" s="81"/>
      <c r="BL81" s="81"/>
      <c r="BM81" s="81"/>
      <c r="BN81" s="81"/>
      <c r="BO81" s="81"/>
      <c r="BP81" s="1192"/>
      <c r="BQ81" s="1192"/>
      <c r="BR81" s="1192"/>
      <c r="BS81" s="1192"/>
      <c r="BT81" s="1192"/>
      <c r="BU81" s="1192"/>
      <c r="BV81" s="1192"/>
      <c r="BW81" s="1192"/>
      <c r="BX81" s="1192"/>
      <c r="BY81" s="1192"/>
      <c r="BZ81" s="1192"/>
      <c r="CA81" s="1192"/>
      <c r="CB81" s="1192"/>
      <c r="CC81" s="1192"/>
      <c r="CD81" s="1192"/>
      <c r="CE81" s="1192"/>
      <c r="CF81" s="1192"/>
      <c r="CG81" s="1192"/>
      <c r="CH81" s="1192"/>
      <c r="CI81" s="1192"/>
      <c r="CJ81" s="1192"/>
      <c r="CK81" s="1192"/>
      <c r="CL81" s="1192"/>
      <c r="CM81" s="1192"/>
      <c r="CN81" s="1192"/>
      <c r="CO81" s="1192"/>
      <c r="CP81" s="1192"/>
      <c r="CQ81" s="1192"/>
      <c r="CR81" s="81"/>
      <c r="CS81" s="81"/>
      <c r="CT81" s="81"/>
      <c r="CU81" s="81"/>
      <c r="CV81" s="81"/>
      <c r="CW81" s="81"/>
    </row>
    <row r="82" spans="1:116" ht="33.75" customHeight="1">
      <c r="A82" s="2263" t="s">
        <v>485</v>
      </c>
      <c r="B82" s="1163" t="s">
        <v>529</v>
      </c>
      <c r="C82" s="1068">
        <f t="shared" si="38"/>
        <v>0</v>
      </c>
      <c r="D82" s="569">
        <v>0</v>
      </c>
      <c r="E82" s="1069">
        <v>0</v>
      </c>
      <c r="F82" s="736"/>
      <c r="G82" s="621"/>
      <c r="H82" s="736"/>
      <c r="I82" s="621"/>
      <c r="J82" s="736"/>
      <c r="K82" s="621"/>
      <c r="L82" s="736"/>
      <c r="M82" s="621"/>
      <c r="N82" s="736"/>
      <c r="O82" s="621"/>
      <c r="P82" s="736"/>
      <c r="Q82" s="621"/>
      <c r="R82" s="736"/>
      <c r="S82" s="621"/>
      <c r="T82" s="736"/>
      <c r="U82" s="621"/>
      <c r="V82" s="736"/>
      <c r="W82" s="621"/>
      <c r="X82" s="736"/>
      <c r="Y82" s="621"/>
      <c r="Z82" s="736"/>
      <c r="AA82" s="621"/>
      <c r="AB82" s="736"/>
      <c r="AC82" s="621"/>
      <c r="AD82" s="736"/>
      <c r="AE82" s="621"/>
      <c r="AF82" s="736"/>
      <c r="AG82" s="621"/>
      <c r="AH82" s="736"/>
      <c r="AI82" s="621"/>
      <c r="AJ82" s="736"/>
      <c r="AK82" s="621"/>
      <c r="AL82" s="736"/>
      <c r="AM82" s="1154"/>
      <c r="AN82" s="1027"/>
      <c r="AO82" s="1027"/>
      <c r="AP82" s="620"/>
      <c r="AQ82" s="737"/>
      <c r="AR82" s="620"/>
      <c r="AS82" s="621"/>
      <c r="AT82" s="585"/>
      <c r="AU82" s="572"/>
      <c r="AV82" s="1053"/>
      <c r="AW82" s="1053"/>
      <c r="AX82" s="1053"/>
      <c r="AY82" s="1053"/>
      <c r="AZ82" s="1053"/>
      <c r="BA82" s="1193"/>
      <c r="BB82" s="1192"/>
      <c r="BC82" s="1192"/>
      <c r="BD82" s="1192"/>
      <c r="BE82" s="1192"/>
      <c r="BF82" s="1192"/>
      <c r="BG82" s="1192"/>
      <c r="BH82" s="81"/>
      <c r="BI82" s="81"/>
      <c r="BJ82" s="81"/>
      <c r="BK82" s="81"/>
      <c r="BL82" s="81"/>
      <c r="BM82" s="81"/>
      <c r="BN82" s="81"/>
      <c r="BO82" s="81"/>
      <c r="BP82" s="1192"/>
      <c r="BQ82" s="1192"/>
      <c r="BR82" s="1192"/>
      <c r="BS82" s="1192"/>
      <c r="BT82" s="1192"/>
      <c r="BU82" s="1192"/>
      <c r="BV82" s="1192"/>
      <c r="BW82" s="1192"/>
      <c r="BX82" s="1192"/>
      <c r="BY82" s="1192"/>
      <c r="BZ82" s="1192"/>
      <c r="CA82" s="1192"/>
      <c r="CB82" s="1192"/>
      <c r="CC82" s="1192"/>
      <c r="CD82" s="1192"/>
      <c r="CE82" s="1192"/>
      <c r="CF82" s="1192"/>
      <c r="CG82" s="1192"/>
      <c r="CH82" s="1192"/>
      <c r="CI82" s="1192"/>
      <c r="CJ82" s="1192"/>
      <c r="CK82" s="1192"/>
      <c r="CL82" s="1192"/>
      <c r="CM82" s="1192"/>
      <c r="CN82" s="1192"/>
      <c r="CO82" s="1192"/>
      <c r="CP82" s="1192"/>
      <c r="CQ82" s="1192"/>
      <c r="CR82" s="81"/>
      <c r="CS82" s="81"/>
      <c r="CT82" s="81"/>
      <c r="CU82" s="81"/>
      <c r="CV82" s="81"/>
      <c r="CW82" s="81"/>
    </row>
    <row r="83" spans="1:116" ht="21">
      <c r="A83" s="2267"/>
      <c r="B83" s="1057" t="s">
        <v>487</v>
      </c>
      <c r="C83" s="1058">
        <f t="shared" si="38"/>
        <v>0</v>
      </c>
      <c r="D83" s="582">
        <v>0</v>
      </c>
      <c r="E83" s="1060">
        <v>0</v>
      </c>
      <c r="F83" s="759"/>
      <c r="G83" s="760"/>
      <c r="H83" s="759"/>
      <c r="I83" s="760"/>
      <c r="J83" s="759"/>
      <c r="K83" s="760"/>
      <c r="L83" s="759"/>
      <c r="M83" s="760"/>
      <c r="N83" s="759"/>
      <c r="O83" s="760"/>
      <c r="P83" s="759"/>
      <c r="Q83" s="760"/>
      <c r="R83" s="759"/>
      <c r="S83" s="760"/>
      <c r="T83" s="759"/>
      <c r="U83" s="760"/>
      <c r="V83" s="759"/>
      <c r="W83" s="760"/>
      <c r="X83" s="759"/>
      <c r="Y83" s="760"/>
      <c r="Z83" s="759"/>
      <c r="AA83" s="760"/>
      <c r="AB83" s="759"/>
      <c r="AC83" s="760"/>
      <c r="AD83" s="759"/>
      <c r="AE83" s="760"/>
      <c r="AF83" s="759"/>
      <c r="AG83" s="760"/>
      <c r="AH83" s="759"/>
      <c r="AI83" s="760"/>
      <c r="AJ83" s="759"/>
      <c r="AK83" s="760"/>
      <c r="AL83" s="759"/>
      <c r="AM83" s="1155"/>
      <c r="AN83" s="1056"/>
      <c r="AO83" s="1056"/>
      <c r="AP83" s="744"/>
      <c r="AQ83" s="745"/>
      <c r="AR83" s="744"/>
      <c r="AS83" s="760"/>
      <c r="AT83" s="612"/>
      <c r="AU83" s="585"/>
      <c r="AV83" s="1053"/>
      <c r="AW83" s="1053"/>
      <c r="AX83" s="1053"/>
      <c r="AY83" s="1053"/>
      <c r="AZ83" s="1053"/>
      <c r="BA83" s="1193"/>
      <c r="BB83" s="1192"/>
      <c r="BC83" s="1192"/>
      <c r="BD83" s="1192"/>
      <c r="BE83" s="1192"/>
      <c r="BF83" s="1192"/>
      <c r="BG83" s="1192"/>
      <c r="BH83" s="81"/>
      <c r="BI83" s="81"/>
      <c r="BJ83" s="81"/>
      <c r="BK83" s="81"/>
      <c r="BL83" s="81"/>
      <c r="BM83" s="81"/>
      <c r="BN83" s="81"/>
      <c r="BO83" s="81"/>
      <c r="BP83" s="1192"/>
      <c r="BQ83" s="1192"/>
      <c r="BR83" s="1192"/>
      <c r="BS83" s="1192"/>
      <c r="BT83" s="1192"/>
      <c r="BU83" s="1192"/>
      <c r="BV83" s="1192"/>
      <c r="BW83" s="1192"/>
      <c r="BX83" s="1192"/>
      <c r="BY83" s="1192"/>
      <c r="BZ83" s="1192"/>
      <c r="CA83" s="1192"/>
      <c r="CB83" s="1192"/>
      <c r="CC83" s="1192"/>
      <c r="CD83" s="1192"/>
      <c r="CE83" s="1192"/>
      <c r="CF83" s="1192"/>
      <c r="CG83" s="1192"/>
      <c r="CH83" s="1192"/>
      <c r="CI83" s="1192"/>
      <c r="CJ83" s="1192"/>
      <c r="CK83" s="1192"/>
      <c r="CL83" s="1192"/>
      <c r="CM83" s="1192"/>
      <c r="CN83" s="1192"/>
      <c r="CO83" s="1192"/>
      <c r="CP83" s="1192"/>
      <c r="CQ83" s="1192"/>
      <c r="CR83" s="81"/>
      <c r="CS83" s="81"/>
      <c r="CT83" s="81"/>
      <c r="CU83" s="81"/>
      <c r="CV83" s="81"/>
      <c r="CW83" s="81"/>
    </row>
    <row r="84" spans="1:116">
      <c r="A84" s="2266"/>
      <c r="B84" s="1029" t="s">
        <v>488</v>
      </c>
      <c r="C84" s="1064">
        <f t="shared" si="38"/>
        <v>0</v>
      </c>
      <c r="D84" s="596">
        <v>0</v>
      </c>
      <c r="E84" s="1065">
        <v>0</v>
      </c>
      <c r="F84" s="771"/>
      <c r="G84" s="632"/>
      <c r="H84" s="771"/>
      <c r="I84" s="632"/>
      <c r="J84" s="771"/>
      <c r="K84" s="632"/>
      <c r="L84" s="771"/>
      <c r="M84" s="632"/>
      <c r="N84" s="771"/>
      <c r="O84" s="632"/>
      <c r="P84" s="771"/>
      <c r="Q84" s="632"/>
      <c r="R84" s="771"/>
      <c r="S84" s="632"/>
      <c r="T84" s="771"/>
      <c r="U84" s="632"/>
      <c r="V84" s="771"/>
      <c r="W84" s="632"/>
      <c r="X84" s="771"/>
      <c r="Y84" s="632"/>
      <c r="Z84" s="771"/>
      <c r="AA84" s="632"/>
      <c r="AB84" s="771"/>
      <c r="AC84" s="632"/>
      <c r="AD84" s="771"/>
      <c r="AE84" s="632"/>
      <c r="AF84" s="771"/>
      <c r="AG84" s="632"/>
      <c r="AH84" s="771"/>
      <c r="AI84" s="632"/>
      <c r="AJ84" s="771"/>
      <c r="AK84" s="632"/>
      <c r="AL84" s="771"/>
      <c r="AM84" s="838"/>
      <c r="AN84" s="1070"/>
      <c r="AO84" s="1070"/>
      <c r="AP84" s="631"/>
      <c r="AQ84" s="752"/>
      <c r="AR84" s="631"/>
      <c r="AS84" s="632"/>
      <c r="AT84" s="572"/>
      <c r="AU84" s="599"/>
      <c r="AV84" s="1053"/>
      <c r="AW84" s="1053"/>
      <c r="AX84" s="1053"/>
      <c r="AY84" s="1053"/>
      <c r="AZ84" s="1053"/>
      <c r="BA84" s="1193"/>
      <c r="BB84" s="1192"/>
      <c r="BC84" s="1192"/>
      <c r="BD84" s="1192"/>
      <c r="BE84" s="1192"/>
      <c r="BF84" s="1192"/>
      <c r="BG84" s="1192"/>
      <c r="BH84" s="81"/>
      <c r="BI84" s="81"/>
      <c r="BJ84" s="81"/>
      <c r="BK84" s="81"/>
      <c r="BL84" s="81"/>
      <c r="BM84" s="81"/>
      <c r="BN84" s="81"/>
      <c r="BO84" s="81"/>
      <c r="BP84" s="1192"/>
      <c r="BQ84" s="1192"/>
      <c r="BR84" s="1192"/>
      <c r="BS84" s="1192"/>
      <c r="BT84" s="1192"/>
      <c r="BU84" s="1192"/>
      <c r="BV84" s="1192"/>
      <c r="BW84" s="1192"/>
      <c r="BX84" s="1192"/>
      <c r="BY84" s="1192"/>
      <c r="BZ84" s="1192"/>
      <c r="CA84" s="1192"/>
      <c r="CB84" s="1192"/>
      <c r="CC84" s="1192"/>
      <c r="CD84" s="1192"/>
      <c r="CE84" s="1192"/>
      <c r="CF84" s="1192"/>
      <c r="CG84" s="1192"/>
      <c r="CH84" s="1192"/>
      <c r="CI84" s="1192"/>
      <c r="CJ84" s="1192"/>
      <c r="CK84" s="1192"/>
      <c r="CL84" s="1192"/>
      <c r="CM84" s="1192"/>
      <c r="CN84" s="1192"/>
      <c r="CO84" s="1192"/>
      <c r="CP84" s="1192"/>
      <c r="CQ84" s="1192"/>
      <c r="CR84" s="81"/>
      <c r="CS84" s="81"/>
      <c r="CT84" s="81"/>
      <c r="CU84" s="81"/>
      <c r="CV84" s="81"/>
      <c r="CW84" s="81"/>
    </row>
    <row r="85" spans="1:116">
      <c r="A85" s="2268" t="s">
        <v>489</v>
      </c>
      <c r="B85" s="1071" t="s">
        <v>490</v>
      </c>
      <c r="C85" s="1068">
        <f t="shared" si="38"/>
        <v>0</v>
      </c>
      <c r="D85" s="569">
        <v>0</v>
      </c>
      <c r="E85" s="1069">
        <v>0</v>
      </c>
      <c r="F85" s="686"/>
      <c r="G85" s="687"/>
      <c r="H85" s="686"/>
      <c r="I85" s="687"/>
      <c r="J85" s="736"/>
      <c r="K85" s="621"/>
      <c r="L85" s="736"/>
      <c r="M85" s="621"/>
      <c r="N85" s="736"/>
      <c r="O85" s="621"/>
      <c r="P85" s="736"/>
      <c r="Q85" s="621"/>
      <c r="R85" s="736"/>
      <c r="S85" s="621"/>
      <c r="T85" s="736"/>
      <c r="U85" s="621"/>
      <c r="V85" s="736"/>
      <c r="W85" s="621"/>
      <c r="X85" s="736"/>
      <c r="Y85" s="621"/>
      <c r="Z85" s="736"/>
      <c r="AA85" s="621"/>
      <c r="AB85" s="736"/>
      <c r="AC85" s="621"/>
      <c r="AD85" s="736"/>
      <c r="AE85" s="621"/>
      <c r="AF85" s="736"/>
      <c r="AG85" s="621"/>
      <c r="AH85" s="736"/>
      <c r="AI85" s="621"/>
      <c r="AJ85" s="736"/>
      <c r="AK85" s="621"/>
      <c r="AL85" s="686"/>
      <c r="AM85" s="1164"/>
      <c r="AN85" s="1165"/>
      <c r="AO85" s="1166"/>
      <c r="AP85" s="775"/>
      <c r="AQ85" s="743"/>
      <c r="AR85" s="775"/>
      <c r="AS85" s="687"/>
      <c r="AT85" s="585"/>
      <c r="AU85" s="634"/>
      <c r="AV85" s="1053"/>
      <c r="AW85" s="1053"/>
      <c r="AX85" s="1053"/>
      <c r="AY85" s="1053"/>
      <c r="AZ85" s="1053"/>
      <c r="BA85" s="1193"/>
      <c r="BB85" s="1192"/>
      <c r="BC85" s="1192"/>
      <c r="BD85" s="1192"/>
      <c r="BE85" s="1192"/>
      <c r="BF85" s="1192"/>
      <c r="BG85" s="1192"/>
      <c r="BH85" s="81"/>
      <c r="BI85" s="81"/>
      <c r="BJ85" s="81"/>
      <c r="BK85" s="81"/>
      <c r="BL85" s="81"/>
      <c r="BM85" s="81"/>
      <c r="BN85" s="81"/>
      <c r="BO85" s="81"/>
      <c r="BP85" s="1192"/>
      <c r="BQ85" s="1192"/>
      <c r="BR85" s="1192"/>
      <c r="BS85" s="1192"/>
      <c r="BT85" s="1192"/>
      <c r="BU85" s="1192"/>
      <c r="BV85" s="1192"/>
      <c r="BW85" s="1192"/>
      <c r="BX85" s="1192"/>
      <c r="BY85" s="1192"/>
      <c r="BZ85" s="1192"/>
      <c r="CA85" s="1192"/>
      <c r="CB85" s="1192"/>
      <c r="CC85" s="1192"/>
      <c r="CD85" s="1192"/>
      <c r="CE85" s="1192"/>
      <c r="CF85" s="1192"/>
      <c r="CG85" s="1192"/>
      <c r="CH85" s="1192"/>
      <c r="CI85" s="1192"/>
      <c r="CJ85" s="1192"/>
      <c r="CK85" s="1192"/>
      <c r="CL85" s="1192"/>
      <c r="CM85" s="1192"/>
      <c r="CN85" s="1192"/>
      <c r="CO85" s="1192"/>
      <c r="CP85" s="1192"/>
      <c r="CQ85" s="1192"/>
      <c r="CR85" s="81"/>
      <c r="CS85" s="81"/>
      <c r="CT85" s="81"/>
      <c r="CU85" s="81"/>
      <c r="CV85" s="81"/>
      <c r="CW85" s="81"/>
    </row>
    <row r="86" spans="1:116" ht="21">
      <c r="A86" s="2269"/>
      <c r="B86" s="1073" t="s">
        <v>491</v>
      </c>
      <c r="C86" s="1058">
        <f t="shared" si="38"/>
        <v>0</v>
      </c>
      <c r="D86" s="582">
        <v>0</v>
      </c>
      <c r="E86" s="1060">
        <v>0</v>
      </c>
      <c r="F86" s="686"/>
      <c r="G86" s="687"/>
      <c r="H86" s="686"/>
      <c r="I86" s="687"/>
      <c r="J86" s="759"/>
      <c r="K86" s="760"/>
      <c r="L86" s="759"/>
      <c r="M86" s="760"/>
      <c r="N86" s="759"/>
      <c r="O86" s="760"/>
      <c r="P86" s="759"/>
      <c r="Q86" s="760"/>
      <c r="R86" s="759"/>
      <c r="S86" s="760"/>
      <c r="T86" s="686"/>
      <c r="U86" s="687"/>
      <c r="V86" s="766"/>
      <c r="W86" s="767"/>
      <c r="X86" s="686"/>
      <c r="Y86" s="687"/>
      <c r="Z86" s="686"/>
      <c r="AA86" s="687"/>
      <c r="AB86" s="686"/>
      <c r="AC86" s="687"/>
      <c r="AD86" s="686"/>
      <c r="AE86" s="687"/>
      <c r="AF86" s="686"/>
      <c r="AG86" s="687"/>
      <c r="AH86" s="686"/>
      <c r="AI86" s="687"/>
      <c r="AJ86" s="686"/>
      <c r="AK86" s="687"/>
      <c r="AL86" s="686"/>
      <c r="AM86" s="1164"/>
      <c r="AN86" s="1074"/>
      <c r="AO86" s="1167"/>
      <c r="AP86" s="775"/>
      <c r="AQ86" s="743"/>
      <c r="AR86" s="775"/>
      <c r="AS86" s="687"/>
      <c r="AT86" s="599"/>
      <c r="AU86" s="634"/>
      <c r="AV86" s="1053"/>
      <c r="AW86" s="1053"/>
      <c r="AX86" s="1053"/>
      <c r="AY86" s="1053"/>
      <c r="AZ86" s="1053"/>
      <c r="BA86" s="1193"/>
      <c r="BB86" s="1192"/>
      <c r="BC86" s="1192"/>
      <c r="BD86" s="1192"/>
      <c r="BE86" s="1192"/>
      <c r="BF86" s="1192"/>
      <c r="BG86" s="1192"/>
      <c r="BH86" s="81"/>
      <c r="BI86" s="81"/>
      <c r="BJ86" s="81"/>
      <c r="BK86" s="81"/>
      <c r="BL86" s="81"/>
      <c r="BM86" s="81"/>
      <c r="BN86" s="81"/>
      <c r="BO86" s="81"/>
      <c r="BP86" s="1192"/>
      <c r="BQ86" s="1192"/>
      <c r="BR86" s="1192"/>
      <c r="BS86" s="1192"/>
      <c r="BT86" s="1192"/>
      <c r="BU86" s="1192"/>
      <c r="BV86" s="1192"/>
      <c r="BW86" s="1192"/>
      <c r="BX86" s="1192"/>
      <c r="BY86" s="1192"/>
      <c r="BZ86" s="1192"/>
      <c r="CA86" s="1192"/>
      <c r="CB86" s="1192"/>
      <c r="CC86" s="1192"/>
      <c r="CD86" s="1192"/>
      <c r="CE86" s="1192"/>
      <c r="CF86" s="1192"/>
      <c r="CG86" s="1192"/>
      <c r="CH86" s="1192"/>
      <c r="CI86" s="1192"/>
      <c r="CJ86" s="1192"/>
      <c r="CK86" s="1192"/>
      <c r="CL86" s="1192"/>
      <c r="CM86" s="1192"/>
      <c r="CN86" s="1192"/>
      <c r="CO86" s="1192"/>
      <c r="CP86" s="1192"/>
      <c r="CQ86" s="1192"/>
      <c r="CR86" s="81"/>
      <c r="CS86" s="81"/>
      <c r="CT86" s="81"/>
      <c r="CU86" s="81"/>
      <c r="CV86" s="81"/>
      <c r="CW86" s="81"/>
    </row>
    <row r="87" spans="1:116" ht="21">
      <c r="A87" s="2269"/>
      <c r="B87" s="1073" t="s">
        <v>492</v>
      </c>
      <c r="C87" s="1058">
        <f t="shared" si="38"/>
        <v>0</v>
      </c>
      <c r="D87" s="582">
        <v>0</v>
      </c>
      <c r="E87" s="1060">
        <v>0</v>
      </c>
      <c r="F87" s="686"/>
      <c r="G87" s="687"/>
      <c r="H87" s="686"/>
      <c r="I87" s="687"/>
      <c r="J87" s="686"/>
      <c r="K87" s="760"/>
      <c r="L87" s="705"/>
      <c r="M87" s="706"/>
      <c r="N87" s="705"/>
      <c r="O87" s="706"/>
      <c r="P87" s="705"/>
      <c r="Q87" s="706"/>
      <c r="R87" s="705"/>
      <c r="S87" s="706"/>
      <c r="T87" s="705"/>
      <c r="U87" s="706"/>
      <c r="V87" s="1168"/>
      <c r="W87" s="1169"/>
      <c r="X87" s="705"/>
      <c r="Y87" s="706"/>
      <c r="Z87" s="705"/>
      <c r="AA87" s="706"/>
      <c r="AB87" s="705"/>
      <c r="AC87" s="706"/>
      <c r="AD87" s="705"/>
      <c r="AE87" s="706"/>
      <c r="AF87" s="705"/>
      <c r="AG87" s="706"/>
      <c r="AH87" s="705"/>
      <c r="AI87" s="706"/>
      <c r="AJ87" s="705"/>
      <c r="AK87" s="706"/>
      <c r="AL87" s="705"/>
      <c r="AM87" s="1162"/>
      <c r="AN87" s="1074"/>
      <c r="AO87" s="1167"/>
      <c r="AP87" s="775"/>
      <c r="AQ87" s="743"/>
      <c r="AR87" s="775"/>
      <c r="AS87" s="687"/>
      <c r="AT87" s="634"/>
      <c r="AU87" s="634"/>
      <c r="AV87" s="1053"/>
      <c r="AW87" s="1053"/>
      <c r="AX87" s="1053"/>
      <c r="AY87" s="1053"/>
      <c r="AZ87" s="1053"/>
      <c r="BA87" s="1193"/>
      <c r="BB87" s="1192"/>
      <c r="BC87" s="1192"/>
      <c r="BD87" s="1192"/>
      <c r="BE87" s="1192"/>
      <c r="BF87" s="1192"/>
      <c r="BG87" s="1192"/>
      <c r="BH87" s="81"/>
      <c r="BI87" s="81"/>
      <c r="BJ87" s="81"/>
      <c r="BK87" s="81"/>
      <c r="BL87" s="81"/>
      <c r="BM87" s="81"/>
      <c r="BN87" s="81"/>
      <c r="BO87" s="81"/>
      <c r="BP87" s="1192"/>
      <c r="BQ87" s="1192"/>
      <c r="BR87" s="1192"/>
      <c r="BS87" s="1192"/>
      <c r="BT87" s="1192"/>
      <c r="BU87" s="1192"/>
      <c r="BV87" s="1192"/>
      <c r="BW87" s="1192"/>
      <c r="BX87" s="1192"/>
      <c r="BY87" s="1192"/>
      <c r="BZ87" s="1192"/>
      <c r="CA87" s="1192"/>
      <c r="CB87" s="1192"/>
      <c r="CC87" s="1192"/>
      <c r="CD87" s="1192"/>
      <c r="CE87" s="1192"/>
      <c r="CF87" s="1192"/>
      <c r="CG87" s="1192"/>
      <c r="CH87" s="1192"/>
      <c r="CI87" s="1192"/>
      <c r="CJ87" s="1192"/>
      <c r="CK87" s="1192"/>
      <c r="CL87" s="1192"/>
      <c r="CM87" s="1192"/>
      <c r="CN87" s="1192"/>
      <c r="CO87" s="1192"/>
      <c r="CP87" s="1192"/>
      <c r="CQ87" s="1192"/>
      <c r="CR87" s="81"/>
      <c r="CS87" s="81"/>
      <c r="CT87" s="81"/>
      <c r="CU87" s="81"/>
      <c r="CV87" s="81"/>
      <c r="CW87" s="81"/>
    </row>
    <row r="88" spans="1:116" ht="31.5">
      <c r="A88" s="2269"/>
      <c r="B88" s="1073" t="s">
        <v>493</v>
      </c>
      <c r="C88" s="1030">
        <f t="shared" si="38"/>
        <v>0</v>
      </c>
      <c r="D88" s="609">
        <v>0</v>
      </c>
      <c r="E88" s="1031">
        <v>0</v>
      </c>
      <c r="F88" s="686"/>
      <c r="G88" s="687"/>
      <c r="H88" s="686"/>
      <c r="I88" s="687"/>
      <c r="J88" s="686"/>
      <c r="K88" s="822"/>
      <c r="L88" s="821"/>
      <c r="M88" s="822"/>
      <c r="N88" s="821"/>
      <c r="O88" s="822"/>
      <c r="P88" s="1170"/>
      <c r="Q88" s="1171"/>
      <c r="R88" s="1170"/>
      <c r="S88" s="1171"/>
      <c r="T88" s="1170"/>
      <c r="U88" s="1171"/>
      <c r="V88" s="1170"/>
      <c r="W88" s="1171"/>
      <c r="X88" s="1170"/>
      <c r="Y88" s="1171"/>
      <c r="Z88" s="1170"/>
      <c r="AA88" s="1171"/>
      <c r="AB88" s="1170"/>
      <c r="AC88" s="1171"/>
      <c r="AD88" s="1170"/>
      <c r="AE88" s="1171"/>
      <c r="AF88" s="1170"/>
      <c r="AG88" s="1171"/>
      <c r="AH88" s="1170"/>
      <c r="AI88" s="1171"/>
      <c r="AJ88" s="1170"/>
      <c r="AK88" s="1171"/>
      <c r="AL88" s="1170"/>
      <c r="AM88" s="1172"/>
      <c r="AN88" s="1173"/>
      <c r="AO88" s="1174"/>
      <c r="AP88" s="775"/>
      <c r="AQ88" s="743"/>
      <c r="AR88" s="775"/>
      <c r="AS88" s="687"/>
      <c r="AT88" s="634"/>
      <c r="AU88" s="599"/>
      <c r="AV88" s="1053"/>
      <c r="AW88" s="1053"/>
      <c r="AX88" s="1053"/>
      <c r="AY88" s="1053"/>
      <c r="AZ88" s="1053"/>
      <c r="BA88" s="1193"/>
      <c r="BB88" s="1192"/>
      <c r="BC88" s="1192"/>
      <c r="BD88" s="1192"/>
      <c r="BE88" s="1192"/>
      <c r="BF88" s="1192"/>
      <c r="BG88" s="1192"/>
      <c r="BH88" s="81"/>
      <c r="BI88" s="81"/>
      <c r="BJ88" s="81"/>
      <c r="BK88" s="81"/>
      <c r="BL88" s="81"/>
      <c r="BM88" s="81"/>
      <c r="BN88" s="81"/>
      <c r="BO88" s="81"/>
      <c r="BP88" s="1192"/>
      <c r="BQ88" s="1192"/>
      <c r="BR88" s="1192"/>
      <c r="BS88" s="1192"/>
      <c r="BT88" s="1192"/>
      <c r="BU88" s="1192"/>
      <c r="BV88" s="1192"/>
      <c r="BW88" s="1192"/>
      <c r="BX88" s="1192"/>
      <c r="BY88" s="1192"/>
      <c r="BZ88" s="1192"/>
      <c r="CA88" s="1192"/>
      <c r="CB88" s="1192"/>
      <c r="CC88" s="1192"/>
      <c r="CD88" s="1192"/>
      <c r="CE88" s="1192"/>
      <c r="CF88" s="1192"/>
      <c r="CG88" s="1192"/>
      <c r="CH88" s="1192"/>
      <c r="CI88" s="1192"/>
      <c r="CJ88" s="1192"/>
      <c r="CK88" s="1192"/>
      <c r="CL88" s="1192"/>
      <c r="CM88" s="1192"/>
      <c r="CN88" s="1192"/>
      <c r="CO88" s="1192"/>
      <c r="CP88" s="1192"/>
      <c r="CQ88" s="1192"/>
      <c r="CR88" s="81"/>
      <c r="CS88" s="81"/>
      <c r="CT88" s="81"/>
      <c r="CU88" s="81"/>
      <c r="CV88" s="81"/>
      <c r="CW88" s="81"/>
    </row>
    <row r="89" spans="1:116" s="667" customFormat="1">
      <c r="A89" s="1826" t="s">
        <v>494</v>
      </c>
      <c r="B89" s="1077" t="s">
        <v>495</v>
      </c>
      <c r="C89" s="1078">
        <f t="shared" ref="C89:C94" si="39">SUM(D89+E89)</f>
        <v>0</v>
      </c>
      <c r="D89" s="1079">
        <f>SUM(F89+H89+J89+L89+N89+P89+R89+T89+V89+X89+Z89+AB89+AD89+AF89+AH89+AJ89+AL89)</f>
        <v>0</v>
      </c>
      <c r="E89" s="1080">
        <f>SUM(G89+I89+K89+M89+O89+Q89+S89+U89+W89+Y89+AA89+AC89+AE89+AG89+AI89+AK89+AM89)</f>
        <v>0</v>
      </c>
      <c r="F89" s="633"/>
      <c r="G89" s="634"/>
      <c r="H89" s="633"/>
      <c r="I89" s="634"/>
      <c r="J89" s="633"/>
      <c r="K89" s="634"/>
      <c r="L89" s="584"/>
      <c r="M89" s="585"/>
      <c r="N89" s="571"/>
      <c r="O89" s="865"/>
      <c r="P89" s="584"/>
      <c r="Q89" s="865"/>
      <c r="R89" s="584"/>
      <c r="S89" s="865"/>
      <c r="T89" s="584"/>
      <c r="U89" s="865"/>
      <c r="V89" s="584"/>
      <c r="W89" s="865"/>
      <c r="X89" s="584"/>
      <c r="Y89" s="865"/>
      <c r="Z89" s="584"/>
      <c r="AA89" s="865"/>
      <c r="AB89" s="584"/>
      <c r="AC89" s="865"/>
      <c r="AD89" s="584"/>
      <c r="AE89" s="865"/>
      <c r="AF89" s="584"/>
      <c r="AG89" s="865"/>
      <c r="AH89" s="584"/>
      <c r="AI89" s="865"/>
      <c r="AJ89" s="584"/>
      <c r="AK89" s="865"/>
      <c r="AL89" s="584"/>
      <c r="AM89" s="606"/>
      <c r="AN89" s="576"/>
      <c r="AO89" s="1081"/>
      <c r="AP89" s="865"/>
      <c r="AQ89" s="865"/>
      <c r="AR89" s="1082"/>
      <c r="AS89" s="607"/>
      <c r="AT89" s="572"/>
      <c r="AU89" s="634"/>
      <c r="AV89" s="1053"/>
      <c r="AX89" s="1053"/>
      <c r="AY89" s="1053"/>
      <c r="AZ89" s="1053"/>
      <c r="BA89" s="1192"/>
      <c r="BB89" s="1192"/>
      <c r="BC89" s="1192"/>
      <c r="BD89" s="1192"/>
      <c r="BE89" s="1192"/>
      <c r="BF89" s="1192"/>
      <c r="BG89" s="81"/>
      <c r="BH89" s="81"/>
      <c r="BI89" s="81"/>
      <c r="BJ89" s="81"/>
      <c r="BK89" s="81"/>
      <c r="BL89" s="81"/>
      <c r="BM89" s="81"/>
      <c r="BN89" s="81"/>
      <c r="BO89" s="81"/>
      <c r="BP89" s="81"/>
      <c r="BQ89" s="81"/>
      <c r="BR89" s="81"/>
      <c r="BS89" s="1192"/>
      <c r="BT89" s="1192"/>
      <c r="BU89" s="1192"/>
      <c r="BV89" s="81"/>
      <c r="BW89" s="81"/>
      <c r="BX89" s="81"/>
      <c r="BY89" s="1192"/>
      <c r="BZ89" s="1192"/>
      <c r="CA89" s="81"/>
      <c r="CB89" s="81"/>
      <c r="CC89" s="81"/>
      <c r="CD89" s="81"/>
      <c r="CE89" s="81"/>
      <c r="CF89" s="81"/>
      <c r="CG89" s="81"/>
      <c r="CH89" s="81"/>
      <c r="CI89" s="81"/>
      <c r="CJ89" s="81"/>
      <c r="CK89" s="81"/>
      <c r="CL89" s="81"/>
      <c r="CM89" s="1192"/>
      <c r="CN89" s="1192"/>
      <c r="CO89" s="1192"/>
      <c r="CP89" s="227"/>
      <c r="CQ89" s="1192"/>
      <c r="CR89" s="1192"/>
      <c r="CS89" s="1192"/>
      <c r="CT89" s="1192"/>
      <c r="CU89" s="1192"/>
      <c r="CV89" s="1192"/>
      <c r="CW89" s="1192"/>
      <c r="CX89" s="1192"/>
      <c r="CY89" s="1192"/>
      <c r="CZ89" s="1192"/>
      <c r="DA89" s="1192"/>
      <c r="DB89" s="1192"/>
      <c r="DC89" s="1192"/>
      <c r="DD89" s="1192"/>
      <c r="DE89" s="1192"/>
      <c r="DF89" s="1192"/>
      <c r="DG89" s="1192"/>
      <c r="DH89" s="1192"/>
      <c r="DI89" s="1192"/>
      <c r="DJ89" s="1192"/>
      <c r="DK89" s="1192"/>
      <c r="DL89" s="1192"/>
    </row>
    <row r="90" spans="1:116" s="667" customFormat="1">
      <c r="A90" s="2216"/>
      <c r="B90" s="1083" t="s">
        <v>496</v>
      </c>
      <c r="C90" s="1084">
        <f t="shared" si="39"/>
        <v>0</v>
      </c>
      <c r="D90" s="1085">
        <f t="shared" ref="D90:E94" si="40">SUM(F90+H90+J90+L90+N90+P90+R90+T90+V90+X90+Z90+AB90+AD90+AF90+AH90+AJ90+AL90)</f>
        <v>0</v>
      </c>
      <c r="E90" s="1086">
        <f t="shared" si="40"/>
        <v>0</v>
      </c>
      <c r="F90" s="584"/>
      <c r="G90" s="585"/>
      <c r="H90" s="584"/>
      <c r="I90" s="585"/>
      <c r="J90" s="584"/>
      <c r="K90" s="585"/>
      <c r="L90" s="584"/>
      <c r="M90" s="585"/>
      <c r="N90" s="584"/>
      <c r="O90" s="865"/>
      <c r="P90" s="584"/>
      <c r="Q90" s="865"/>
      <c r="R90" s="584"/>
      <c r="S90" s="865"/>
      <c r="T90" s="584"/>
      <c r="U90" s="865"/>
      <c r="V90" s="584"/>
      <c r="W90" s="865"/>
      <c r="X90" s="584"/>
      <c r="Y90" s="865"/>
      <c r="Z90" s="584"/>
      <c r="AA90" s="865"/>
      <c r="AB90" s="584"/>
      <c r="AC90" s="865"/>
      <c r="AD90" s="584"/>
      <c r="AE90" s="865"/>
      <c r="AF90" s="584"/>
      <c r="AG90" s="865"/>
      <c r="AH90" s="584"/>
      <c r="AI90" s="865"/>
      <c r="AJ90" s="584"/>
      <c r="AK90" s="865"/>
      <c r="AL90" s="584"/>
      <c r="AM90" s="607"/>
      <c r="AN90" s="591"/>
      <c r="AO90" s="1087"/>
      <c r="AP90" s="865"/>
      <c r="AQ90" s="865"/>
      <c r="AR90" s="1082"/>
      <c r="AS90" s="607"/>
      <c r="AT90" s="585"/>
      <c r="AU90" s="585"/>
      <c r="AV90" s="1053"/>
      <c r="AX90" s="1053"/>
      <c r="AY90" s="1053"/>
      <c r="AZ90" s="1053"/>
      <c r="BA90" s="1192"/>
      <c r="BB90" s="1192"/>
      <c r="BC90" s="1192"/>
      <c r="BD90" s="1192"/>
      <c r="BE90" s="1192"/>
      <c r="BF90" s="1192"/>
      <c r="BG90" s="81"/>
      <c r="BH90" s="81"/>
      <c r="BI90" s="81"/>
      <c r="BJ90" s="81"/>
      <c r="BK90" s="81"/>
      <c r="BL90" s="81"/>
      <c r="BM90" s="81"/>
      <c r="BN90" s="81"/>
      <c r="BO90" s="81"/>
      <c r="BP90" s="81"/>
      <c r="BQ90" s="81"/>
      <c r="BR90" s="81"/>
      <c r="BS90" s="1192"/>
      <c r="BT90" s="1192"/>
      <c r="BU90" s="1192"/>
      <c r="BV90" s="81"/>
      <c r="BW90" s="81"/>
      <c r="BX90" s="81"/>
      <c r="BY90" s="1192"/>
      <c r="BZ90" s="1192"/>
      <c r="CA90" s="81"/>
      <c r="CB90" s="81"/>
      <c r="CC90" s="81"/>
      <c r="CD90" s="81"/>
      <c r="CE90" s="81"/>
      <c r="CF90" s="81"/>
      <c r="CG90" s="81"/>
      <c r="CH90" s="81"/>
      <c r="CI90" s="81"/>
      <c r="CJ90" s="81"/>
      <c r="CK90" s="81"/>
      <c r="CL90" s="81"/>
      <c r="CM90" s="1192"/>
      <c r="CN90" s="1192"/>
      <c r="CO90" s="1192"/>
      <c r="CP90" s="227"/>
      <c r="CQ90" s="1192"/>
      <c r="CR90" s="1192"/>
      <c r="CS90" s="1192"/>
      <c r="CT90" s="1192"/>
      <c r="CU90" s="1192"/>
      <c r="CV90" s="1192"/>
      <c r="CW90" s="1192"/>
      <c r="CX90" s="1192"/>
      <c r="CY90" s="1192"/>
      <c r="CZ90" s="1192"/>
      <c r="DA90" s="1192"/>
      <c r="DB90" s="1192"/>
      <c r="DC90" s="1192"/>
      <c r="DD90" s="1192"/>
      <c r="DE90" s="1192"/>
      <c r="DF90" s="1192"/>
      <c r="DG90" s="1192"/>
      <c r="DH90" s="1192"/>
      <c r="DI90" s="1192"/>
      <c r="DJ90" s="1192"/>
      <c r="DK90" s="1192"/>
      <c r="DL90" s="1192"/>
    </row>
    <row r="91" spans="1:116" s="667" customFormat="1">
      <c r="A91" s="2216"/>
      <c r="B91" s="1088" t="s">
        <v>497</v>
      </c>
      <c r="C91" s="1084">
        <f t="shared" si="39"/>
        <v>0</v>
      </c>
      <c r="D91" s="1085">
        <f t="shared" si="40"/>
        <v>0</v>
      </c>
      <c r="E91" s="1086">
        <f t="shared" si="40"/>
        <v>0</v>
      </c>
      <c r="F91" s="584"/>
      <c r="G91" s="585"/>
      <c r="H91" s="584"/>
      <c r="I91" s="585"/>
      <c r="J91" s="584"/>
      <c r="K91" s="585"/>
      <c r="L91" s="584"/>
      <c r="M91" s="585"/>
      <c r="N91" s="584"/>
      <c r="O91" s="865"/>
      <c r="P91" s="584"/>
      <c r="Q91" s="865"/>
      <c r="R91" s="584"/>
      <c r="S91" s="865"/>
      <c r="T91" s="584"/>
      <c r="U91" s="865"/>
      <c r="V91" s="584"/>
      <c r="W91" s="865"/>
      <c r="X91" s="584"/>
      <c r="Y91" s="865"/>
      <c r="Z91" s="584"/>
      <c r="AA91" s="865"/>
      <c r="AB91" s="584"/>
      <c r="AC91" s="865"/>
      <c r="AD91" s="584"/>
      <c r="AE91" s="865"/>
      <c r="AF91" s="584"/>
      <c r="AG91" s="865"/>
      <c r="AH91" s="584"/>
      <c r="AI91" s="865"/>
      <c r="AJ91" s="584"/>
      <c r="AK91" s="865"/>
      <c r="AL91" s="584"/>
      <c r="AM91" s="607"/>
      <c r="AN91" s="591"/>
      <c r="AO91" s="1087"/>
      <c r="AP91" s="865"/>
      <c r="AQ91" s="865"/>
      <c r="AR91" s="1082"/>
      <c r="AS91" s="607"/>
      <c r="AT91" s="585"/>
      <c r="AU91" s="585"/>
      <c r="AV91" s="1053"/>
      <c r="AX91" s="1053"/>
      <c r="AY91" s="1053"/>
      <c r="AZ91" s="1053"/>
      <c r="BA91" s="1192"/>
      <c r="BB91" s="1192"/>
      <c r="BC91" s="1192"/>
      <c r="BD91" s="1192"/>
      <c r="BE91" s="1192"/>
      <c r="BF91" s="1192"/>
      <c r="BG91" s="81"/>
      <c r="BH91" s="81"/>
      <c r="BI91" s="81"/>
      <c r="BJ91" s="81"/>
      <c r="BK91" s="81"/>
      <c r="BL91" s="81"/>
      <c r="BM91" s="81"/>
      <c r="BN91" s="81"/>
      <c r="BO91" s="81"/>
      <c r="BP91" s="81"/>
      <c r="BQ91" s="81"/>
      <c r="BR91" s="81"/>
      <c r="BS91" s="1192"/>
      <c r="BT91" s="1192"/>
      <c r="BU91" s="1192"/>
      <c r="BV91" s="81"/>
      <c r="BW91" s="81"/>
      <c r="BX91" s="81"/>
      <c r="BY91" s="1192"/>
      <c r="BZ91" s="1192"/>
      <c r="CA91" s="81"/>
      <c r="CB91" s="81"/>
      <c r="CC91" s="81"/>
      <c r="CD91" s="81"/>
      <c r="CE91" s="81"/>
      <c r="CF91" s="81"/>
      <c r="CG91" s="81"/>
      <c r="CH91" s="81"/>
      <c r="CI91" s="81"/>
      <c r="CJ91" s="81"/>
      <c r="CK91" s="81"/>
      <c r="CL91" s="81"/>
      <c r="CM91" s="1192"/>
      <c r="CN91" s="1192"/>
      <c r="CO91" s="1192"/>
      <c r="CP91" s="227"/>
      <c r="CQ91" s="1192"/>
      <c r="CR91" s="1192"/>
      <c r="CS91" s="1192"/>
      <c r="CT91" s="1192"/>
      <c r="CU91" s="1192"/>
      <c r="CV91" s="1192"/>
      <c r="CW91" s="1192"/>
      <c r="CX91" s="1192"/>
      <c r="CY91" s="1192"/>
      <c r="CZ91" s="1192"/>
      <c r="DA91" s="1192"/>
      <c r="DB91" s="1192"/>
      <c r="DC91" s="1192"/>
      <c r="DD91" s="1192"/>
      <c r="DE91" s="1192"/>
      <c r="DF91" s="1192"/>
      <c r="DG91" s="1192"/>
      <c r="DH91" s="1192"/>
      <c r="DI91" s="1192"/>
      <c r="DJ91" s="1192"/>
      <c r="DK91" s="1192"/>
      <c r="DL91" s="1192"/>
    </row>
    <row r="92" spans="1:116" s="667" customFormat="1">
      <c r="A92" s="2216"/>
      <c r="B92" s="1088" t="s">
        <v>498</v>
      </c>
      <c r="C92" s="1084">
        <f t="shared" si="39"/>
        <v>0</v>
      </c>
      <c r="D92" s="1085">
        <f t="shared" si="40"/>
        <v>0</v>
      </c>
      <c r="E92" s="1086">
        <f t="shared" si="40"/>
        <v>0</v>
      </c>
      <c r="F92" s="584"/>
      <c r="G92" s="585"/>
      <c r="H92" s="584"/>
      <c r="I92" s="585"/>
      <c r="J92" s="584"/>
      <c r="K92" s="585"/>
      <c r="L92" s="584"/>
      <c r="M92" s="585"/>
      <c r="N92" s="584"/>
      <c r="O92" s="865"/>
      <c r="P92" s="584"/>
      <c r="Q92" s="865"/>
      <c r="R92" s="584"/>
      <c r="S92" s="865"/>
      <c r="T92" s="584"/>
      <c r="U92" s="865"/>
      <c r="V92" s="584"/>
      <c r="W92" s="865"/>
      <c r="X92" s="584"/>
      <c r="Y92" s="865"/>
      <c r="Z92" s="584"/>
      <c r="AA92" s="865"/>
      <c r="AB92" s="584"/>
      <c r="AC92" s="865"/>
      <c r="AD92" s="584"/>
      <c r="AE92" s="865"/>
      <c r="AF92" s="584"/>
      <c r="AG92" s="865"/>
      <c r="AH92" s="584"/>
      <c r="AI92" s="865"/>
      <c r="AJ92" s="584"/>
      <c r="AK92" s="865"/>
      <c r="AL92" s="584"/>
      <c r="AM92" s="607"/>
      <c r="AN92" s="591"/>
      <c r="AO92" s="1087"/>
      <c r="AP92" s="865"/>
      <c r="AQ92" s="865"/>
      <c r="AR92" s="1082"/>
      <c r="AS92" s="607"/>
      <c r="AT92" s="585"/>
      <c r="AU92" s="585"/>
      <c r="AV92" s="1053"/>
      <c r="AX92" s="1053"/>
      <c r="AY92" s="1053"/>
      <c r="AZ92" s="1053"/>
      <c r="BA92" s="1192"/>
      <c r="BB92" s="1192"/>
      <c r="BC92" s="1192"/>
      <c r="BD92" s="1192"/>
      <c r="BE92" s="1192"/>
      <c r="BF92" s="1192"/>
      <c r="BG92" s="81"/>
      <c r="BH92" s="81"/>
      <c r="BI92" s="81"/>
      <c r="BJ92" s="81"/>
      <c r="BK92" s="81"/>
      <c r="BL92" s="81"/>
      <c r="BM92" s="81"/>
      <c r="BN92" s="81"/>
      <c r="BO92" s="81"/>
      <c r="BP92" s="81"/>
      <c r="BQ92" s="81"/>
      <c r="BR92" s="81"/>
      <c r="BS92" s="1192"/>
      <c r="BT92" s="1192"/>
      <c r="BU92" s="1192"/>
      <c r="BV92" s="81"/>
      <c r="BW92" s="81"/>
      <c r="BX92" s="81"/>
      <c r="BY92" s="1192"/>
      <c r="BZ92" s="1192"/>
      <c r="CA92" s="81"/>
      <c r="CB92" s="81"/>
      <c r="CC92" s="81"/>
      <c r="CD92" s="81"/>
      <c r="CE92" s="81"/>
      <c r="CF92" s="81"/>
      <c r="CG92" s="81"/>
      <c r="CH92" s="81"/>
      <c r="CI92" s="81"/>
      <c r="CJ92" s="81"/>
      <c r="CK92" s="81"/>
      <c r="CL92" s="81"/>
      <c r="CM92" s="1192"/>
      <c r="CN92" s="1192"/>
      <c r="CO92" s="1192"/>
      <c r="CP92" s="227"/>
      <c r="CQ92" s="1192"/>
      <c r="CR92" s="1192"/>
      <c r="CS92" s="1192"/>
      <c r="CT92" s="1192"/>
      <c r="CU92" s="1192"/>
      <c r="CV92" s="1192"/>
      <c r="CW92" s="1192"/>
      <c r="CX92" s="1192"/>
      <c r="CY92" s="1192"/>
      <c r="CZ92" s="1192"/>
      <c r="DA92" s="1192"/>
      <c r="DB92" s="1192"/>
      <c r="DC92" s="1192"/>
      <c r="DD92" s="1192"/>
      <c r="DE92" s="1192"/>
      <c r="DF92" s="1192"/>
      <c r="DG92" s="1192"/>
      <c r="DH92" s="1192"/>
      <c r="DI92" s="1192"/>
      <c r="DJ92" s="1192"/>
      <c r="DK92" s="1192"/>
      <c r="DL92" s="1192"/>
    </row>
    <row r="93" spans="1:116" s="667" customFormat="1">
      <c r="A93" s="2216"/>
      <c r="B93" s="1088" t="s">
        <v>499</v>
      </c>
      <c r="C93" s="1078">
        <f t="shared" si="39"/>
        <v>0</v>
      </c>
      <c r="D93" s="1079">
        <f>SUM(F93+H93+J93+L93+N93+P93+R93+T93+V93+X93+Z93+AB93+AD93+AF93+AH93+AJ93+AL93)</f>
        <v>0</v>
      </c>
      <c r="E93" s="1080">
        <f t="shared" si="40"/>
        <v>0</v>
      </c>
      <c r="F93" s="584"/>
      <c r="G93" s="585"/>
      <c r="H93" s="584"/>
      <c r="I93" s="585"/>
      <c r="J93" s="584"/>
      <c r="K93" s="585"/>
      <c r="L93" s="584"/>
      <c r="M93" s="585"/>
      <c r="N93" s="584"/>
      <c r="O93" s="865"/>
      <c r="P93" s="584"/>
      <c r="Q93" s="865"/>
      <c r="R93" s="584"/>
      <c r="S93" s="865"/>
      <c r="T93" s="584"/>
      <c r="U93" s="865"/>
      <c r="V93" s="584"/>
      <c r="W93" s="865"/>
      <c r="X93" s="584"/>
      <c r="Y93" s="865"/>
      <c r="Z93" s="584"/>
      <c r="AA93" s="865"/>
      <c r="AB93" s="584"/>
      <c r="AC93" s="865"/>
      <c r="AD93" s="584"/>
      <c r="AE93" s="865"/>
      <c r="AF93" s="584"/>
      <c r="AG93" s="865"/>
      <c r="AH93" s="584"/>
      <c r="AI93" s="865"/>
      <c r="AJ93" s="584"/>
      <c r="AK93" s="865"/>
      <c r="AL93" s="584"/>
      <c r="AM93" s="607"/>
      <c r="AN93" s="591"/>
      <c r="AO93" s="1087"/>
      <c r="AP93" s="865"/>
      <c r="AQ93" s="865"/>
      <c r="AR93" s="1082"/>
      <c r="AS93" s="607"/>
      <c r="AT93" s="585"/>
      <c r="AU93" s="585"/>
      <c r="AV93" s="1053"/>
      <c r="AX93" s="1053"/>
      <c r="AY93" s="1053"/>
      <c r="AZ93" s="1053"/>
      <c r="BA93" s="1192"/>
      <c r="BB93" s="1192"/>
      <c r="BC93" s="1192"/>
      <c r="BD93" s="1192"/>
      <c r="BE93" s="1192"/>
      <c r="BF93" s="1192"/>
      <c r="BG93" s="81"/>
      <c r="BH93" s="81"/>
      <c r="BI93" s="81"/>
      <c r="BJ93" s="81"/>
      <c r="BK93" s="81"/>
      <c r="BL93" s="81"/>
      <c r="BM93" s="81"/>
      <c r="BN93" s="81"/>
      <c r="BO93" s="81"/>
      <c r="BP93" s="81"/>
      <c r="BQ93" s="81"/>
      <c r="BR93" s="81"/>
      <c r="BS93" s="1192"/>
      <c r="BT93" s="1192"/>
      <c r="BU93" s="1192"/>
      <c r="BV93" s="81"/>
      <c r="BW93" s="81"/>
      <c r="BX93" s="81"/>
      <c r="BY93" s="1192"/>
      <c r="BZ93" s="1192"/>
      <c r="CA93" s="81"/>
      <c r="CB93" s="81"/>
      <c r="CC93" s="81"/>
      <c r="CD93" s="81"/>
      <c r="CE93" s="81"/>
      <c r="CF93" s="81"/>
      <c r="CG93" s="81"/>
      <c r="CH93" s="81"/>
      <c r="CI93" s="81"/>
      <c r="CJ93" s="81"/>
      <c r="CK93" s="81"/>
      <c r="CL93" s="81"/>
      <c r="CM93" s="1192"/>
      <c r="CN93" s="1192"/>
      <c r="CO93" s="1192"/>
      <c r="CP93" s="227"/>
      <c r="CQ93" s="1192"/>
      <c r="CR93" s="1192"/>
      <c r="CS93" s="1192"/>
      <c r="CT93" s="1192"/>
      <c r="CU93" s="1192"/>
      <c r="CV93" s="1192"/>
      <c r="CW93" s="1192"/>
      <c r="CX93" s="1192"/>
      <c r="CY93" s="1192"/>
      <c r="CZ93" s="1192"/>
      <c r="DA93" s="1192"/>
      <c r="DB93" s="1192"/>
      <c r="DC93" s="1192"/>
      <c r="DD93" s="1192"/>
      <c r="DE93" s="1192"/>
      <c r="DF93" s="1192"/>
      <c r="DG93" s="1192"/>
      <c r="DH93" s="1192"/>
      <c r="DI93" s="1192"/>
      <c r="DJ93" s="1192"/>
      <c r="DK93" s="1192"/>
      <c r="DL93" s="1192"/>
    </row>
    <row r="94" spans="1:116" s="667" customFormat="1">
      <c r="A94" s="1827"/>
      <c r="B94" s="1089" t="s">
        <v>500</v>
      </c>
      <c r="C94" s="1090">
        <f t="shared" si="39"/>
        <v>0</v>
      </c>
      <c r="D94" s="1091">
        <f t="shared" si="40"/>
        <v>0</v>
      </c>
      <c r="E94" s="1092">
        <f>SUM(G94+I94+K94+M94+O94+Q94+S94+U94+W94+Y94+AA94+AC94+AE94+AG94+AI94+AK94+AM94)</f>
        <v>0</v>
      </c>
      <c r="F94" s="584"/>
      <c r="G94" s="585"/>
      <c r="H94" s="584"/>
      <c r="I94" s="585"/>
      <c r="J94" s="584"/>
      <c r="K94" s="585"/>
      <c r="L94" s="584"/>
      <c r="M94" s="585"/>
      <c r="N94" s="598"/>
      <c r="O94" s="865"/>
      <c r="P94" s="584"/>
      <c r="Q94" s="865"/>
      <c r="R94" s="584"/>
      <c r="S94" s="865"/>
      <c r="T94" s="584"/>
      <c r="U94" s="865"/>
      <c r="V94" s="584"/>
      <c r="W94" s="865"/>
      <c r="X94" s="584"/>
      <c r="Y94" s="865"/>
      <c r="Z94" s="584"/>
      <c r="AA94" s="865"/>
      <c r="AB94" s="584"/>
      <c r="AC94" s="865"/>
      <c r="AD94" s="584"/>
      <c r="AE94" s="865"/>
      <c r="AF94" s="584"/>
      <c r="AG94" s="865"/>
      <c r="AH94" s="584"/>
      <c r="AI94" s="865"/>
      <c r="AJ94" s="584"/>
      <c r="AK94" s="865"/>
      <c r="AL94" s="584"/>
      <c r="AM94" s="1093"/>
      <c r="AN94" s="614"/>
      <c r="AO94" s="1094"/>
      <c r="AP94" s="865"/>
      <c r="AQ94" s="865"/>
      <c r="AR94" s="1095"/>
      <c r="AS94" s="1093"/>
      <c r="AT94" s="599"/>
      <c r="AU94" s="599"/>
      <c r="AV94" s="1053"/>
      <c r="AX94" s="1053"/>
      <c r="AY94" s="1053"/>
      <c r="AZ94" s="1053"/>
      <c r="BA94" s="1192"/>
      <c r="BB94" s="1192"/>
      <c r="BC94" s="1192"/>
      <c r="BD94" s="1192"/>
      <c r="BE94" s="1192"/>
      <c r="BF94" s="1192"/>
      <c r="BG94" s="81"/>
      <c r="BH94" s="81"/>
      <c r="BI94" s="81"/>
      <c r="BJ94" s="81"/>
      <c r="BK94" s="81"/>
      <c r="BL94" s="81"/>
      <c r="BM94" s="81"/>
      <c r="BN94" s="81"/>
      <c r="BO94" s="81"/>
      <c r="BP94" s="81"/>
      <c r="BQ94" s="81"/>
      <c r="BR94" s="81"/>
      <c r="BS94" s="1192"/>
      <c r="BT94" s="1192"/>
      <c r="BU94" s="1192"/>
      <c r="BV94" s="81"/>
      <c r="BW94" s="81"/>
      <c r="BX94" s="81"/>
      <c r="BY94" s="1192"/>
      <c r="BZ94" s="1192"/>
      <c r="CA94" s="81"/>
      <c r="CB94" s="81"/>
      <c r="CC94" s="81"/>
      <c r="CD94" s="81"/>
      <c r="CE94" s="81"/>
      <c r="CF94" s="81"/>
      <c r="CG94" s="81"/>
      <c r="CH94" s="81"/>
      <c r="CI94" s="81"/>
      <c r="CJ94" s="81"/>
      <c r="CK94" s="81"/>
      <c r="CL94" s="81"/>
      <c r="CM94" s="1192"/>
      <c r="CN94" s="1192"/>
      <c r="CO94" s="1192"/>
      <c r="CP94" s="227"/>
      <c r="CQ94" s="1192"/>
      <c r="CR94" s="1192"/>
      <c r="CS94" s="1192"/>
      <c r="CT94" s="1192"/>
      <c r="CU94" s="1192"/>
      <c r="CV94" s="1192"/>
      <c r="CW94" s="1192"/>
      <c r="CX94" s="1192"/>
      <c r="CY94" s="1192"/>
      <c r="CZ94" s="1192"/>
      <c r="DA94" s="1192"/>
      <c r="DB94" s="1192"/>
      <c r="DC94" s="1192"/>
      <c r="DD94" s="1192"/>
      <c r="DE94" s="1192"/>
      <c r="DF94" s="1192"/>
      <c r="DG94" s="1192"/>
      <c r="DH94" s="1192"/>
      <c r="DI94" s="1192"/>
      <c r="DJ94" s="1192"/>
      <c r="DK94" s="1192"/>
      <c r="DL94" s="1192"/>
    </row>
    <row r="95" spans="1:116" ht="21.75" customHeight="1">
      <c r="A95" s="2270" t="s">
        <v>501</v>
      </c>
      <c r="B95" s="1096" t="s">
        <v>220</v>
      </c>
      <c r="C95" s="1097">
        <v>0</v>
      </c>
      <c r="D95" s="569">
        <v>0</v>
      </c>
      <c r="E95" s="1069">
        <v>0</v>
      </c>
      <c r="F95" s="686"/>
      <c r="G95" s="687"/>
      <c r="H95" s="686"/>
      <c r="I95" s="687"/>
      <c r="J95" s="686"/>
      <c r="K95" s="687"/>
      <c r="L95" s="686"/>
      <c r="M95" s="687"/>
      <c r="N95" s="686"/>
      <c r="O95" s="687"/>
      <c r="P95" s="686"/>
      <c r="Q95" s="687"/>
      <c r="R95" s="686"/>
      <c r="S95" s="687"/>
      <c r="T95" s="686"/>
      <c r="U95" s="687"/>
      <c r="V95" s="686"/>
      <c r="W95" s="687"/>
      <c r="X95" s="686"/>
      <c r="Y95" s="687"/>
      <c r="Z95" s="686"/>
      <c r="AA95" s="687"/>
      <c r="AB95" s="686"/>
      <c r="AC95" s="687"/>
      <c r="AD95" s="686"/>
      <c r="AE95" s="687"/>
      <c r="AF95" s="686"/>
      <c r="AG95" s="687"/>
      <c r="AH95" s="686"/>
      <c r="AI95" s="687"/>
      <c r="AJ95" s="686"/>
      <c r="AK95" s="687"/>
      <c r="AL95" s="686"/>
      <c r="AM95" s="687"/>
      <c r="AN95" s="775"/>
      <c r="AO95" s="1175"/>
      <c r="AP95" s="775"/>
      <c r="AQ95" s="743"/>
      <c r="AR95" s="775"/>
      <c r="AS95" s="687"/>
      <c r="AT95" s="599"/>
      <c r="AU95" s="634"/>
      <c r="AV95" s="1053"/>
      <c r="AW95" s="1053"/>
      <c r="AX95" s="1053"/>
      <c r="AY95" s="1053"/>
      <c r="AZ95" s="1053"/>
      <c r="BA95" s="1193"/>
      <c r="BB95" s="1192"/>
      <c r="BC95" s="1192"/>
      <c r="BD95" s="1192"/>
      <c r="BE95" s="1192"/>
      <c r="BF95" s="1192"/>
      <c r="BG95" s="1192"/>
      <c r="BH95" s="81"/>
      <c r="BI95" s="81"/>
      <c r="BJ95" s="81"/>
      <c r="BK95" s="81"/>
      <c r="BL95" s="81"/>
      <c r="BM95" s="81"/>
      <c r="BN95" s="81"/>
      <c r="BO95" s="81"/>
      <c r="BP95" s="1192"/>
      <c r="BQ95" s="1192"/>
      <c r="BR95" s="1192"/>
      <c r="BS95" s="1192"/>
      <c r="BT95" s="1192"/>
      <c r="BU95" s="1192"/>
      <c r="BV95" s="1192"/>
      <c r="BW95" s="1192"/>
      <c r="BX95" s="1192"/>
      <c r="BY95" s="1192"/>
      <c r="BZ95" s="1192"/>
      <c r="CA95" s="1192"/>
      <c r="CB95" s="1192"/>
      <c r="CC95" s="1192"/>
      <c r="CD95" s="1192"/>
      <c r="CE95" s="1192"/>
      <c r="CF95" s="1192"/>
      <c r="CG95" s="1192"/>
      <c r="CH95" s="1192"/>
      <c r="CI95" s="1192"/>
      <c r="CJ95" s="1192"/>
      <c r="CK95" s="1192"/>
      <c r="CL95" s="1192"/>
      <c r="CM95" s="1192"/>
      <c r="CN95" s="1192"/>
      <c r="CO95" s="1192"/>
      <c r="CP95" s="1192"/>
      <c r="CQ95" s="1192"/>
      <c r="CR95" s="81"/>
      <c r="CS95" s="81"/>
      <c r="CT95" s="81"/>
      <c r="CU95" s="81"/>
      <c r="CV95" s="81"/>
      <c r="CW95" s="81"/>
    </row>
    <row r="96" spans="1:116" ht="30.75" customHeight="1">
      <c r="A96" s="2271"/>
      <c r="B96" s="1098" t="s">
        <v>221</v>
      </c>
      <c r="C96" s="1099">
        <v>0</v>
      </c>
      <c r="D96" s="618">
        <v>0</v>
      </c>
      <c r="E96" s="1026">
        <v>0</v>
      </c>
      <c r="F96" s="759"/>
      <c r="G96" s="760"/>
      <c r="H96" s="759"/>
      <c r="I96" s="760"/>
      <c r="J96" s="759"/>
      <c r="K96" s="760"/>
      <c r="L96" s="759"/>
      <c r="M96" s="760"/>
      <c r="N96" s="759"/>
      <c r="O96" s="760"/>
      <c r="P96" s="759"/>
      <c r="Q96" s="760"/>
      <c r="R96" s="759"/>
      <c r="S96" s="760"/>
      <c r="T96" s="759"/>
      <c r="U96" s="760"/>
      <c r="V96" s="759"/>
      <c r="W96" s="760"/>
      <c r="X96" s="759"/>
      <c r="Y96" s="760"/>
      <c r="Z96" s="759"/>
      <c r="AA96" s="760"/>
      <c r="AB96" s="759"/>
      <c r="AC96" s="760"/>
      <c r="AD96" s="759"/>
      <c r="AE96" s="760"/>
      <c r="AF96" s="759"/>
      <c r="AG96" s="760"/>
      <c r="AH96" s="759"/>
      <c r="AI96" s="760"/>
      <c r="AJ96" s="759"/>
      <c r="AK96" s="760"/>
      <c r="AL96" s="759"/>
      <c r="AM96" s="760"/>
      <c r="AN96" s="744"/>
      <c r="AO96" s="1176"/>
      <c r="AP96" s="744"/>
      <c r="AQ96" s="745"/>
      <c r="AR96" s="744"/>
      <c r="AS96" s="760"/>
      <c r="AT96" s="634"/>
      <c r="AU96" s="585"/>
      <c r="AV96" s="1053"/>
      <c r="AW96" s="1053"/>
      <c r="AX96" s="1053"/>
      <c r="AY96" s="1053"/>
      <c r="AZ96" s="1053"/>
      <c r="BA96" s="1193"/>
      <c r="BB96" s="1192"/>
      <c r="BC96" s="1192"/>
      <c r="BD96" s="1192"/>
      <c r="BE96" s="1192"/>
      <c r="BF96" s="1192"/>
      <c r="BG96" s="1192"/>
      <c r="BH96" s="81"/>
      <c r="BI96" s="81"/>
      <c r="BJ96" s="81"/>
      <c r="BK96" s="81"/>
      <c r="BL96" s="81"/>
      <c r="BM96" s="81"/>
      <c r="BN96" s="81"/>
      <c r="BO96" s="81"/>
      <c r="BP96" s="1192"/>
      <c r="BQ96" s="1192"/>
      <c r="BR96" s="1192"/>
      <c r="BS96" s="1192"/>
      <c r="BT96" s="1192"/>
      <c r="BU96" s="1192"/>
      <c r="BV96" s="1192"/>
      <c r="BW96" s="1192"/>
      <c r="BX96" s="1192"/>
      <c r="BY96" s="1192"/>
      <c r="BZ96" s="1192"/>
      <c r="CA96" s="1192"/>
      <c r="CB96" s="1192"/>
      <c r="CC96" s="1192"/>
      <c r="CD96" s="1192"/>
      <c r="CE96" s="1192"/>
      <c r="CF96" s="1192"/>
      <c r="CG96" s="1192"/>
      <c r="CH96" s="1192"/>
      <c r="CI96" s="1192"/>
      <c r="CJ96" s="1192"/>
      <c r="CK96" s="1192"/>
      <c r="CL96" s="1192"/>
      <c r="CM96" s="1192"/>
      <c r="CN96" s="1192"/>
      <c r="CO96" s="1192"/>
      <c r="CP96" s="1192"/>
      <c r="CQ96" s="1192"/>
      <c r="CR96" s="81"/>
      <c r="CS96" s="81"/>
      <c r="CT96" s="81"/>
      <c r="CU96" s="81"/>
      <c r="CV96" s="81"/>
      <c r="CW96" s="81"/>
    </row>
    <row r="97" spans="1:121">
      <c r="A97" s="2272"/>
      <c r="B97" s="1100" t="s">
        <v>502</v>
      </c>
      <c r="C97" s="1101">
        <v>0</v>
      </c>
      <c r="D97" s="1102">
        <v>0</v>
      </c>
      <c r="E97" s="1103">
        <v>0</v>
      </c>
      <c r="F97" s="771"/>
      <c r="G97" s="632"/>
      <c r="H97" s="771"/>
      <c r="I97" s="632"/>
      <c r="J97" s="771"/>
      <c r="K97" s="632"/>
      <c r="L97" s="771"/>
      <c r="M97" s="632"/>
      <c r="N97" s="771"/>
      <c r="O97" s="632"/>
      <c r="P97" s="771"/>
      <c r="Q97" s="632"/>
      <c r="R97" s="771"/>
      <c r="S97" s="632"/>
      <c r="T97" s="771"/>
      <c r="U97" s="632"/>
      <c r="V97" s="771"/>
      <c r="W97" s="632"/>
      <c r="X97" s="771"/>
      <c r="Y97" s="632"/>
      <c r="Z97" s="771"/>
      <c r="AA97" s="632"/>
      <c r="AB97" s="771"/>
      <c r="AC97" s="632"/>
      <c r="AD97" s="771"/>
      <c r="AE97" s="632"/>
      <c r="AF97" s="771"/>
      <c r="AG97" s="632"/>
      <c r="AH97" s="771"/>
      <c r="AI97" s="632"/>
      <c r="AJ97" s="771"/>
      <c r="AK97" s="632"/>
      <c r="AL97" s="771"/>
      <c r="AM97" s="632"/>
      <c r="AN97" s="631"/>
      <c r="AO97" s="1177"/>
      <c r="AP97" s="631"/>
      <c r="AQ97" s="752"/>
      <c r="AR97" s="631"/>
      <c r="AS97" s="632"/>
      <c r="AT97" s="585"/>
      <c r="AU97" s="599"/>
      <c r="AV97" s="1053"/>
      <c r="AW97" s="1053"/>
      <c r="AX97" s="1053"/>
      <c r="AY97" s="1053"/>
      <c r="AZ97" s="1053"/>
      <c r="BA97" s="1193"/>
      <c r="BB97" s="1192"/>
      <c r="BC97" s="1192"/>
      <c r="BD97" s="1192"/>
      <c r="BE97" s="1192"/>
      <c r="BF97" s="1192"/>
      <c r="BG97" s="1192"/>
      <c r="BH97" s="81"/>
      <c r="BI97" s="81"/>
      <c r="BJ97" s="81"/>
      <c r="BK97" s="81"/>
      <c r="BL97" s="81"/>
      <c r="BM97" s="81"/>
      <c r="BN97" s="81"/>
      <c r="BO97" s="81"/>
      <c r="BP97" s="1192"/>
      <c r="BQ97" s="1192"/>
      <c r="BR97" s="1192"/>
      <c r="BS97" s="1192"/>
      <c r="BT97" s="1192"/>
      <c r="BU97" s="1192"/>
      <c r="BV97" s="1192"/>
      <c r="BW97" s="1192"/>
      <c r="BX97" s="1192"/>
      <c r="BY97" s="1192"/>
      <c r="BZ97" s="1192"/>
      <c r="CA97" s="1192"/>
      <c r="CB97" s="1192"/>
      <c r="CC97" s="1192"/>
      <c r="CD97" s="1192"/>
      <c r="CE97" s="1192"/>
      <c r="CF97" s="1192"/>
      <c r="CG97" s="1192"/>
      <c r="CH97" s="1192"/>
      <c r="CI97" s="1192"/>
      <c r="CJ97" s="1192"/>
      <c r="CK97" s="1192"/>
      <c r="CL97" s="1192"/>
      <c r="CM97" s="1192"/>
      <c r="CN97" s="1192"/>
      <c r="CO97" s="1192"/>
      <c r="CP97" s="1192"/>
      <c r="CQ97" s="1192"/>
      <c r="CR97" s="81"/>
      <c r="CS97" s="81"/>
      <c r="CT97" s="81"/>
      <c r="CU97" s="81"/>
      <c r="CV97" s="81"/>
      <c r="CW97" s="81"/>
    </row>
    <row r="98" spans="1:121">
      <c r="A98" s="2320" t="s">
        <v>503</v>
      </c>
      <c r="B98" s="2321"/>
      <c r="C98" s="1058">
        <f t="shared" ref="C98" si="41">SUM(D98:E98)</f>
        <v>0</v>
      </c>
      <c r="D98" s="618">
        <v>0</v>
      </c>
      <c r="E98" s="1026">
        <v>0</v>
      </c>
      <c r="F98" s="686"/>
      <c r="G98" s="687"/>
      <c r="H98" s="686"/>
      <c r="I98" s="687"/>
      <c r="J98" s="686"/>
      <c r="K98" s="687"/>
      <c r="L98" s="686"/>
      <c r="M98" s="687"/>
      <c r="N98" s="686"/>
      <c r="O98" s="687"/>
      <c r="P98" s="686"/>
      <c r="Q98" s="687"/>
      <c r="R98" s="686"/>
      <c r="S98" s="687"/>
      <c r="T98" s="686"/>
      <c r="U98" s="687"/>
      <c r="V98" s="686"/>
      <c r="W98" s="687"/>
      <c r="X98" s="686"/>
      <c r="Y98" s="687"/>
      <c r="Z98" s="686"/>
      <c r="AA98" s="687"/>
      <c r="AB98" s="686"/>
      <c r="AC98" s="687"/>
      <c r="AD98" s="686"/>
      <c r="AE98" s="687"/>
      <c r="AF98" s="686"/>
      <c r="AG98" s="687"/>
      <c r="AH98" s="686"/>
      <c r="AI98" s="687"/>
      <c r="AJ98" s="686"/>
      <c r="AK98" s="687"/>
      <c r="AL98" s="686"/>
      <c r="AM98" s="687"/>
      <c r="AN98" s="775"/>
      <c r="AO98" s="1175"/>
      <c r="AP98" s="775"/>
      <c r="AQ98" s="743"/>
      <c r="AR98" s="775"/>
      <c r="AS98" s="687"/>
      <c r="AT98" s="585"/>
      <c r="AU98" s="634"/>
      <c r="AV98" s="1053"/>
      <c r="AW98" s="1053"/>
      <c r="AX98" s="1053"/>
      <c r="AY98" s="1053"/>
      <c r="AZ98" s="1053"/>
      <c r="BA98" s="1193"/>
      <c r="BB98" s="1192"/>
      <c r="BC98" s="1192"/>
      <c r="BD98" s="1192"/>
      <c r="BE98" s="1192"/>
      <c r="BF98" s="1192"/>
      <c r="BG98" s="1192"/>
      <c r="BH98" s="81"/>
      <c r="BI98" s="81"/>
      <c r="BJ98" s="81"/>
      <c r="BK98" s="81"/>
      <c r="BL98" s="81"/>
      <c r="BM98" s="81"/>
      <c r="BN98" s="81"/>
      <c r="BO98" s="81"/>
      <c r="BP98" s="1192"/>
      <c r="BQ98" s="1192"/>
      <c r="BR98" s="1192"/>
      <c r="BS98" s="1192"/>
      <c r="BT98" s="1192"/>
      <c r="BU98" s="1192"/>
      <c r="BV98" s="1192"/>
      <c r="BW98" s="1192"/>
      <c r="BX98" s="1192"/>
      <c r="BY98" s="1192"/>
      <c r="BZ98" s="1192"/>
      <c r="CA98" s="1192"/>
      <c r="CB98" s="1192"/>
      <c r="CC98" s="1192"/>
      <c r="CD98" s="1192"/>
      <c r="CE98" s="1192"/>
      <c r="CF98" s="1192"/>
      <c r="CG98" s="1192"/>
      <c r="CH98" s="1192"/>
      <c r="CI98" s="1192"/>
      <c r="CJ98" s="1192"/>
      <c r="CK98" s="1192"/>
      <c r="CL98" s="1192"/>
      <c r="CM98" s="1192"/>
      <c r="CN98" s="1192"/>
      <c r="CO98" s="1192"/>
      <c r="CP98" s="1192"/>
      <c r="CQ98" s="1192"/>
      <c r="CR98" s="81"/>
      <c r="CS98" s="81"/>
      <c r="CT98" s="81"/>
      <c r="CU98" s="81"/>
      <c r="CV98" s="81"/>
      <c r="CW98" s="81"/>
    </row>
    <row r="99" spans="1:121" ht="23.25" customHeight="1">
      <c r="A99" s="2258" t="s">
        <v>504</v>
      </c>
      <c r="B99" s="2259"/>
      <c r="C99" s="1058">
        <f t="shared" ref="C99" si="42">SUM(D99:E99)</f>
        <v>0</v>
      </c>
      <c r="D99" s="1106">
        <f t="shared" ref="D99:E99" si="43">+F99+H99+J99+L99+N99+P99+R99+T99+V99+X99+Z99+AB99+AD99+AF99+AH99+AJ99+AL99</f>
        <v>0</v>
      </c>
      <c r="E99" s="1107">
        <f t="shared" si="43"/>
        <v>0</v>
      </c>
      <c r="F99" s="1108"/>
      <c r="G99" s="1109"/>
      <c r="H99" s="1108"/>
      <c r="I99" s="1110"/>
      <c r="J99" s="1111"/>
      <c r="K99" s="1109"/>
      <c r="L99" s="1108"/>
      <c r="M99" s="1110"/>
      <c r="N99" s="1111"/>
      <c r="O99" s="1109"/>
      <c r="P99" s="1108"/>
      <c r="Q99" s="1110"/>
      <c r="R99" s="1111"/>
      <c r="S99" s="1109"/>
      <c r="T99" s="1108"/>
      <c r="U99" s="1110"/>
      <c r="V99" s="1111"/>
      <c r="W99" s="1109"/>
      <c r="X99" s="1108"/>
      <c r="Y99" s="1110"/>
      <c r="Z99" s="1111"/>
      <c r="AA99" s="1109"/>
      <c r="AB99" s="1108"/>
      <c r="AC99" s="1110"/>
      <c r="AD99" s="1111"/>
      <c r="AE99" s="1109"/>
      <c r="AF99" s="1108"/>
      <c r="AG99" s="1110"/>
      <c r="AH99" s="1111"/>
      <c r="AI99" s="1109"/>
      <c r="AJ99" s="1108"/>
      <c r="AK99" s="1110"/>
      <c r="AL99" s="1111"/>
      <c r="AM99" s="1109"/>
      <c r="AN99" s="1112"/>
      <c r="AO99" s="1113"/>
      <c r="AP99" s="1112"/>
      <c r="AQ99" s="1113"/>
      <c r="AR99" s="1111"/>
      <c r="AS99" s="1110"/>
      <c r="AT99" s="585"/>
      <c r="AU99" s="634"/>
      <c r="AV99" s="1053"/>
      <c r="AW99" s="1053"/>
      <c r="AX99" s="1053"/>
      <c r="AY99" s="1053"/>
      <c r="AZ99" s="1053"/>
      <c r="BA99" s="1193"/>
      <c r="BB99" s="1192"/>
      <c r="BC99" s="1192"/>
      <c r="BD99" s="1192"/>
      <c r="BE99" s="1192"/>
      <c r="BF99" s="1192"/>
      <c r="BG99" s="1192"/>
      <c r="BH99" s="81"/>
      <c r="BI99" s="81"/>
      <c r="BJ99" s="81"/>
      <c r="BK99" s="81"/>
      <c r="BL99" s="81"/>
      <c r="BM99" s="81"/>
      <c r="BN99" s="81"/>
      <c r="BO99" s="81"/>
      <c r="BP99" s="1192"/>
      <c r="BQ99" s="1192"/>
      <c r="BR99" s="1192"/>
      <c r="BS99" s="1192"/>
      <c r="BT99" s="1192"/>
      <c r="BU99" s="1192"/>
      <c r="BV99" s="1192"/>
      <c r="BW99" s="1192"/>
      <c r="BX99" s="1192"/>
      <c r="BY99" s="1192"/>
      <c r="BZ99" s="1192"/>
      <c r="CA99" s="1192"/>
      <c r="CB99" s="1192"/>
      <c r="CC99" s="1192"/>
      <c r="CD99" s="1192"/>
      <c r="CE99" s="1192"/>
      <c r="CF99" s="1192"/>
      <c r="CG99" s="1192"/>
      <c r="CH99" s="1192"/>
      <c r="CI99" s="1192"/>
      <c r="CJ99" s="1192"/>
      <c r="CK99" s="1192"/>
      <c r="CL99" s="1192"/>
      <c r="CM99" s="1192"/>
      <c r="CN99" s="1192"/>
      <c r="CO99" s="1192"/>
      <c r="CP99" s="1192"/>
      <c r="CQ99" s="1192"/>
      <c r="CR99" s="81"/>
      <c r="CS99" s="81"/>
      <c r="CT99" s="81"/>
      <c r="CU99" s="81"/>
      <c r="CV99" s="81"/>
      <c r="CW99" s="81"/>
    </row>
    <row r="100" spans="1:121" ht="31.5">
      <c r="A100" s="1178" t="s">
        <v>505</v>
      </c>
      <c r="B100" s="1179"/>
      <c r="C100" s="1058">
        <f t="shared" ref="C100:C103" si="44">SUM(D100:E100)</f>
        <v>0</v>
      </c>
      <c r="D100" s="582">
        <v>0</v>
      </c>
      <c r="E100" s="1060">
        <v>0</v>
      </c>
      <c r="F100" s="759"/>
      <c r="G100" s="760"/>
      <c r="H100" s="759"/>
      <c r="I100" s="760"/>
      <c r="J100" s="759"/>
      <c r="K100" s="760"/>
      <c r="L100" s="759"/>
      <c r="M100" s="760"/>
      <c r="N100" s="759"/>
      <c r="O100" s="760"/>
      <c r="P100" s="759"/>
      <c r="Q100" s="760"/>
      <c r="R100" s="759"/>
      <c r="S100" s="760"/>
      <c r="T100" s="759"/>
      <c r="U100" s="760"/>
      <c r="V100" s="759"/>
      <c r="W100" s="760"/>
      <c r="X100" s="759"/>
      <c r="Y100" s="760"/>
      <c r="Z100" s="759"/>
      <c r="AA100" s="760"/>
      <c r="AB100" s="759"/>
      <c r="AC100" s="760"/>
      <c r="AD100" s="759"/>
      <c r="AE100" s="760"/>
      <c r="AF100" s="759"/>
      <c r="AG100" s="760"/>
      <c r="AH100" s="759"/>
      <c r="AI100" s="760"/>
      <c r="AJ100" s="759"/>
      <c r="AK100" s="760"/>
      <c r="AL100" s="759"/>
      <c r="AM100" s="760"/>
      <c r="AN100" s="744"/>
      <c r="AO100" s="1176"/>
      <c r="AP100" s="744"/>
      <c r="AQ100" s="745"/>
      <c r="AR100" s="744"/>
      <c r="AS100" s="760"/>
      <c r="AT100" s="585"/>
      <c r="AU100" s="585"/>
      <c r="AV100" s="1053"/>
      <c r="AW100" s="1053"/>
      <c r="AX100" s="1053"/>
      <c r="AY100" s="1053"/>
      <c r="AZ100" s="1053"/>
      <c r="BA100" s="1193"/>
      <c r="BB100" s="1192"/>
      <c r="BC100" s="1192"/>
      <c r="BD100" s="1192"/>
      <c r="BE100" s="1192"/>
      <c r="BF100" s="1192"/>
      <c r="BG100" s="1192"/>
      <c r="BH100" s="81"/>
      <c r="BI100" s="81"/>
      <c r="BJ100" s="81"/>
      <c r="BK100" s="81"/>
      <c r="BL100" s="81"/>
      <c r="BM100" s="81"/>
      <c r="BN100" s="81"/>
      <c r="BO100" s="81"/>
      <c r="BP100" s="1192"/>
      <c r="BQ100" s="1192"/>
      <c r="BR100" s="1192"/>
      <c r="BS100" s="1192"/>
      <c r="BT100" s="1192"/>
      <c r="BU100" s="1192"/>
      <c r="BV100" s="1192"/>
      <c r="BW100" s="1192"/>
      <c r="BX100" s="1192"/>
      <c r="BY100" s="1192"/>
      <c r="BZ100" s="1192"/>
      <c r="CA100" s="1192"/>
      <c r="CB100" s="1192"/>
      <c r="CC100" s="1192"/>
      <c r="CD100" s="1192"/>
      <c r="CE100" s="1192"/>
      <c r="CF100" s="1192"/>
      <c r="CG100" s="1192"/>
      <c r="CH100" s="1192"/>
      <c r="CI100" s="1192"/>
      <c r="CJ100" s="1192"/>
      <c r="CK100" s="1192"/>
      <c r="CL100" s="1192"/>
      <c r="CM100" s="1192"/>
      <c r="CN100" s="1192"/>
      <c r="CO100" s="1192"/>
      <c r="CP100" s="1192"/>
      <c r="CQ100" s="1192"/>
      <c r="CR100" s="81"/>
      <c r="CS100" s="81"/>
      <c r="CT100" s="81"/>
      <c r="CU100" s="81"/>
      <c r="CV100" s="81"/>
      <c r="CW100" s="81"/>
    </row>
    <row r="101" spans="1:121">
      <c r="A101" s="2318" t="s">
        <v>506</v>
      </c>
      <c r="B101" s="2319"/>
      <c r="C101" s="1058">
        <f t="shared" si="44"/>
        <v>0</v>
      </c>
      <c r="D101" s="582">
        <v>0</v>
      </c>
      <c r="E101" s="1060">
        <v>0</v>
      </c>
      <c r="F101" s="759"/>
      <c r="G101" s="760"/>
      <c r="H101" s="759"/>
      <c r="I101" s="760"/>
      <c r="J101" s="759"/>
      <c r="K101" s="760"/>
      <c r="L101" s="759"/>
      <c r="M101" s="760"/>
      <c r="N101" s="759"/>
      <c r="O101" s="760"/>
      <c r="P101" s="759"/>
      <c r="Q101" s="760"/>
      <c r="R101" s="759"/>
      <c r="S101" s="760"/>
      <c r="T101" s="759"/>
      <c r="U101" s="760"/>
      <c r="V101" s="759"/>
      <c r="W101" s="760"/>
      <c r="X101" s="759"/>
      <c r="Y101" s="760"/>
      <c r="Z101" s="759"/>
      <c r="AA101" s="760"/>
      <c r="AB101" s="759"/>
      <c r="AC101" s="760"/>
      <c r="AD101" s="759"/>
      <c r="AE101" s="760"/>
      <c r="AF101" s="759"/>
      <c r="AG101" s="760"/>
      <c r="AH101" s="759"/>
      <c r="AI101" s="760"/>
      <c r="AJ101" s="759"/>
      <c r="AK101" s="760"/>
      <c r="AL101" s="759"/>
      <c r="AM101" s="760"/>
      <c r="AN101" s="744"/>
      <c r="AO101" s="1176"/>
      <c r="AP101" s="744"/>
      <c r="AQ101" s="745"/>
      <c r="AR101" s="744"/>
      <c r="AS101" s="760"/>
      <c r="AT101" s="599"/>
      <c r="AU101" s="585"/>
      <c r="AV101" s="1053"/>
      <c r="AW101" s="1053"/>
      <c r="AX101" s="1053"/>
      <c r="AY101" s="1053"/>
      <c r="AZ101" s="1053"/>
      <c r="BA101" s="1193"/>
      <c r="BB101" s="1192"/>
      <c r="BC101" s="1192"/>
      <c r="BD101" s="1192"/>
      <c r="BE101" s="1192"/>
      <c r="BF101" s="1192"/>
      <c r="BG101" s="1192"/>
      <c r="BH101" s="81"/>
      <c r="BI101" s="81"/>
      <c r="BJ101" s="81"/>
      <c r="BK101" s="81"/>
      <c r="BL101" s="81"/>
      <c r="BM101" s="81"/>
      <c r="BN101" s="81"/>
      <c r="BO101" s="81"/>
      <c r="BP101" s="1192"/>
      <c r="BQ101" s="1192"/>
      <c r="BR101" s="1192"/>
      <c r="BS101" s="1192"/>
      <c r="BT101" s="1192"/>
      <c r="BU101" s="1192"/>
      <c r="BV101" s="1192"/>
      <c r="BW101" s="1192"/>
      <c r="BX101" s="1192"/>
      <c r="BY101" s="1192"/>
      <c r="BZ101" s="1192"/>
      <c r="CA101" s="1192"/>
      <c r="CB101" s="1192"/>
      <c r="CC101" s="1192"/>
      <c r="CD101" s="1192"/>
      <c r="CE101" s="1192"/>
      <c r="CF101" s="1192"/>
      <c r="CG101" s="1192"/>
      <c r="CH101" s="1192"/>
      <c r="CI101" s="1192"/>
      <c r="CJ101" s="1192"/>
      <c r="CK101" s="1192"/>
      <c r="CL101" s="1192"/>
      <c r="CM101" s="1192"/>
      <c r="CN101" s="1192"/>
      <c r="CO101" s="1192"/>
      <c r="CP101" s="1192"/>
      <c r="CQ101" s="1192"/>
      <c r="CR101" s="81"/>
      <c r="CS101" s="81"/>
      <c r="CT101" s="81"/>
      <c r="CU101" s="81"/>
      <c r="CV101" s="81"/>
      <c r="CW101" s="81"/>
    </row>
    <row r="102" spans="1:121">
      <c r="A102" s="2318" t="s">
        <v>507</v>
      </c>
      <c r="B102" s="2319"/>
      <c r="C102" s="1064">
        <f t="shared" si="44"/>
        <v>0</v>
      </c>
      <c r="D102" s="582">
        <v>0</v>
      </c>
      <c r="E102" s="1060">
        <v>0</v>
      </c>
      <c r="F102" s="759"/>
      <c r="G102" s="760"/>
      <c r="H102" s="759"/>
      <c r="I102" s="760"/>
      <c r="J102" s="759"/>
      <c r="K102" s="760"/>
      <c r="L102" s="759"/>
      <c r="M102" s="760"/>
      <c r="N102" s="759"/>
      <c r="O102" s="760"/>
      <c r="P102" s="759"/>
      <c r="Q102" s="760"/>
      <c r="R102" s="759"/>
      <c r="S102" s="760"/>
      <c r="T102" s="759"/>
      <c r="U102" s="760"/>
      <c r="V102" s="759"/>
      <c r="W102" s="760"/>
      <c r="X102" s="759"/>
      <c r="Y102" s="760"/>
      <c r="Z102" s="759"/>
      <c r="AA102" s="760"/>
      <c r="AB102" s="759"/>
      <c r="AC102" s="760"/>
      <c r="AD102" s="759"/>
      <c r="AE102" s="760"/>
      <c r="AF102" s="759"/>
      <c r="AG102" s="760"/>
      <c r="AH102" s="759"/>
      <c r="AI102" s="760"/>
      <c r="AJ102" s="759"/>
      <c r="AK102" s="760"/>
      <c r="AL102" s="759"/>
      <c r="AM102" s="760"/>
      <c r="AN102" s="744"/>
      <c r="AO102" s="1176"/>
      <c r="AP102" s="744"/>
      <c r="AQ102" s="745"/>
      <c r="AR102" s="744"/>
      <c r="AS102" s="760"/>
      <c r="AT102" s="634"/>
      <c r="AU102" s="585"/>
      <c r="AV102" s="1053"/>
      <c r="AW102" s="1053"/>
      <c r="AX102" s="1053"/>
      <c r="AY102" s="1053"/>
      <c r="AZ102" s="1053"/>
      <c r="BA102" s="1193"/>
      <c r="BB102" s="1192"/>
      <c r="BC102" s="1192"/>
      <c r="BD102" s="1192"/>
      <c r="BE102" s="1192"/>
      <c r="BF102" s="1192"/>
      <c r="BG102" s="1192"/>
      <c r="BH102" s="81"/>
      <c r="BI102" s="81"/>
      <c r="BJ102" s="81"/>
      <c r="BK102" s="81"/>
      <c r="BL102" s="81"/>
      <c r="BM102" s="81"/>
      <c r="BN102" s="81"/>
      <c r="BO102" s="81"/>
      <c r="BP102" s="1192"/>
      <c r="BQ102" s="1192"/>
      <c r="BR102" s="1192"/>
      <c r="BS102" s="1192"/>
      <c r="BT102" s="1192"/>
      <c r="BU102" s="1192"/>
      <c r="BV102" s="1192"/>
      <c r="BW102" s="1192"/>
      <c r="BX102" s="1192"/>
      <c r="BY102" s="1192"/>
      <c r="BZ102" s="1192"/>
      <c r="CA102" s="1192"/>
      <c r="CB102" s="1192"/>
      <c r="CC102" s="1192"/>
      <c r="CD102" s="1192"/>
      <c r="CE102" s="1192"/>
      <c r="CF102" s="1192"/>
      <c r="CG102" s="1192"/>
      <c r="CH102" s="1192"/>
      <c r="CI102" s="1192"/>
      <c r="CJ102" s="1192"/>
      <c r="CK102" s="1192"/>
      <c r="CL102" s="1192"/>
      <c r="CM102" s="1192"/>
      <c r="CN102" s="1192"/>
      <c r="CO102" s="1192"/>
      <c r="CP102" s="1192"/>
      <c r="CQ102" s="1192"/>
      <c r="CR102" s="81"/>
      <c r="CS102" s="81"/>
      <c r="CT102" s="81"/>
      <c r="CU102" s="81"/>
      <c r="CV102" s="81"/>
      <c r="CW102" s="81"/>
    </row>
    <row r="103" spans="1:121" s="7" customFormat="1" ht="23.25" customHeight="1">
      <c r="A103" s="2273" t="s">
        <v>508</v>
      </c>
      <c r="B103" s="1202" t="s">
        <v>509</v>
      </c>
      <c r="C103" s="1030">
        <f t="shared" si="44"/>
        <v>0</v>
      </c>
      <c r="D103" s="1750">
        <f>+F103+H103+J103+L103+N103+P103+R103+T103+V103+X103+Z103+AB103+AD103+AF103+AH103+AJ103+AL103</f>
        <v>0</v>
      </c>
      <c r="E103" s="1751">
        <f>+G103+I103+K103+M103+O103+Q103+S103+U103+W103+Y103+AA103+AC103+AE103+AG103+AI103+AK103+AM103</f>
        <v>0</v>
      </c>
      <c r="F103" s="1752"/>
      <c r="G103" s="1038"/>
      <c r="H103" s="1752"/>
      <c r="I103" s="1038"/>
      <c r="J103" s="1752"/>
      <c r="K103" s="1038"/>
      <c r="L103" s="1752"/>
      <c r="M103" s="1038"/>
      <c r="N103" s="1752"/>
      <c r="O103" s="1038"/>
      <c r="P103" s="1752"/>
      <c r="Q103" s="1038"/>
      <c r="R103" s="1752"/>
      <c r="S103" s="1038"/>
      <c r="T103" s="1752"/>
      <c r="U103" s="1038"/>
      <c r="V103" s="1752"/>
      <c r="W103" s="1038"/>
      <c r="X103" s="1752"/>
      <c r="Y103" s="1038"/>
      <c r="Z103" s="1752"/>
      <c r="AA103" s="1038"/>
      <c r="AB103" s="1752"/>
      <c r="AC103" s="1038"/>
      <c r="AD103" s="1752"/>
      <c r="AE103" s="1038"/>
      <c r="AF103" s="1752"/>
      <c r="AG103" s="1038"/>
      <c r="AH103" s="1752"/>
      <c r="AI103" s="1038"/>
      <c r="AJ103" s="1752"/>
      <c r="AK103" s="1038"/>
      <c r="AL103" s="1752"/>
      <c r="AM103" s="1753"/>
      <c r="AN103" s="1754"/>
      <c r="AO103" s="1755"/>
      <c r="AP103" s="1725"/>
      <c r="AQ103" s="634"/>
      <c r="AR103" s="1731"/>
      <c r="AS103" s="1038"/>
      <c r="AT103" s="1756"/>
      <c r="AU103" s="1756"/>
      <c r="AV103" s="263"/>
      <c r="AW103" s="1053"/>
      <c r="BB103"/>
      <c r="BC103"/>
      <c r="BD103"/>
      <c r="BE103"/>
      <c r="BF103"/>
      <c r="BG103"/>
      <c r="BH103"/>
      <c r="BI103"/>
      <c r="BJ103"/>
      <c r="BK103"/>
      <c r="BL103"/>
      <c r="BM103"/>
      <c r="BN103"/>
      <c r="BO103"/>
      <c r="BP103"/>
      <c r="BQ103"/>
      <c r="BR103"/>
      <c r="BS103"/>
      <c r="BT103"/>
      <c r="BU103"/>
      <c r="BV103"/>
      <c r="BW103"/>
      <c r="BX103"/>
      <c r="BY103"/>
      <c r="BZ103"/>
      <c r="CA103" s="82"/>
      <c r="CB103" s="82"/>
      <c r="CC103" s="82"/>
      <c r="CD103" s="82"/>
      <c r="CE103" s="82"/>
      <c r="CF103" s="83"/>
      <c r="CG103" s="83"/>
      <c r="CH103" s="83"/>
      <c r="CI103" s="83"/>
      <c r="CJ103" s="83"/>
      <c r="CK103" s="83"/>
      <c r="CL103" s="83"/>
      <c r="CM103" s="83"/>
      <c r="CN103" s="83"/>
      <c r="CO103" s="83"/>
      <c r="CP103" s="83"/>
      <c r="CQ103" s="83"/>
      <c r="CR103" s="1757"/>
      <c r="CS103" s="1757"/>
      <c r="CT103" s="1757"/>
      <c r="CU103" s="82"/>
      <c r="CV103" s="82"/>
      <c r="CW103" s="82"/>
      <c r="CX103" s="64"/>
      <c r="CY103" s="64"/>
      <c r="CZ103" s="179"/>
      <c r="DA103" s="179"/>
      <c r="DB103" s="179"/>
      <c r="DC103" s="179"/>
      <c r="DD103" s="179"/>
      <c r="DE103" s="179"/>
      <c r="DF103" s="179"/>
      <c r="DG103" s="179"/>
      <c r="DH103" s="179"/>
      <c r="DI103" s="179"/>
      <c r="DJ103" s="179"/>
      <c r="DK103" s="179"/>
      <c r="DL103" s="1758"/>
      <c r="DM103" s="1758"/>
      <c r="DN103" s="1758"/>
      <c r="DO103" s="1758"/>
      <c r="DP103" s="82"/>
      <c r="DQ103" s="82"/>
    </row>
    <row r="104" spans="1:121" s="7" customFormat="1" ht="23.25" customHeight="1">
      <c r="A104" s="2274"/>
      <c r="B104" s="1202" t="s">
        <v>510</v>
      </c>
      <c r="C104" s="1115">
        <f t="shared" ref="C104:C106" si="45">SUM(D104:E104)</f>
        <v>0</v>
      </c>
      <c r="D104" s="1115">
        <f t="shared" ref="D104:D107" si="46">+F104+H104+J104+L104+N104+P104+R104+T104+V104+X104+Z104+AB104+AD104+AF104+AH104+AJ104+AL104</f>
        <v>0</v>
      </c>
      <c r="E104" s="1116">
        <f t="shared" ref="E104:E108" si="47">+G104+I104+K104+M104+O104+Q104+S104+U104+W104+Y104+AA104+AC104+AE104+AG104+AI104+AK104+AM104</f>
        <v>0</v>
      </c>
      <c r="F104" s="611"/>
      <c r="G104" s="612"/>
      <c r="H104" s="611"/>
      <c r="I104" s="612"/>
      <c r="J104" s="611"/>
      <c r="K104" s="612"/>
      <c r="L104" s="611"/>
      <c r="M104" s="612"/>
      <c r="N104" s="611"/>
      <c r="O104" s="612"/>
      <c r="P104" s="611"/>
      <c r="Q104" s="612"/>
      <c r="R104" s="611"/>
      <c r="S104" s="612"/>
      <c r="T104" s="611"/>
      <c r="U104" s="612"/>
      <c r="V104" s="611"/>
      <c r="W104" s="612"/>
      <c r="X104" s="611"/>
      <c r="Y104" s="612"/>
      <c r="Z104" s="611"/>
      <c r="AA104" s="612"/>
      <c r="AB104" s="611"/>
      <c r="AC104" s="612"/>
      <c r="AD104" s="611"/>
      <c r="AE104" s="612"/>
      <c r="AF104" s="611"/>
      <c r="AG104" s="612"/>
      <c r="AH104" s="611"/>
      <c r="AI104" s="612"/>
      <c r="AJ104" s="611"/>
      <c r="AK104" s="612"/>
      <c r="AL104" s="611"/>
      <c r="AM104" s="613"/>
      <c r="AN104" s="1759"/>
      <c r="AO104" s="1760"/>
      <c r="AP104" s="865"/>
      <c r="AQ104" s="585"/>
      <c r="AR104" s="1761"/>
      <c r="AS104" s="612"/>
      <c r="AT104" s="864"/>
      <c r="AU104" s="864"/>
      <c r="AV104" s="263"/>
      <c r="AW104" s="1053"/>
      <c r="BB104"/>
      <c r="BC104"/>
      <c r="BD104"/>
      <c r="BE104"/>
      <c r="BF104"/>
      <c r="BG104"/>
      <c r="BH104"/>
      <c r="BI104"/>
      <c r="BJ104"/>
      <c r="BK104"/>
      <c r="BL104"/>
      <c r="BM104"/>
      <c r="BN104"/>
      <c r="BO104"/>
      <c r="BP104"/>
      <c r="BQ104"/>
      <c r="BR104"/>
      <c r="BS104"/>
      <c r="BT104"/>
      <c r="BU104"/>
      <c r="BV104"/>
      <c r="BW104"/>
      <c r="BX104"/>
      <c r="BY104"/>
      <c r="BZ104"/>
      <c r="CA104" s="82"/>
      <c r="CB104" s="82"/>
      <c r="CC104" s="82"/>
      <c r="CD104" s="82"/>
      <c r="CE104" s="82"/>
      <c r="CF104" s="83"/>
      <c r="CG104" s="83"/>
      <c r="CH104" s="83"/>
      <c r="CI104" s="83"/>
      <c r="CJ104" s="83"/>
      <c r="CK104" s="83"/>
      <c r="CL104" s="83"/>
      <c r="CM104" s="83"/>
      <c r="CN104" s="83"/>
      <c r="CO104" s="83"/>
      <c r="CP104" s="83"/>
      <c r="CQ104" s="83"/>
      <c r="CR104" s="1757"/>
      <c r="CS104" s="1757"/>
      <c r="CT104" s="1757"/>
      <c r="CU104" s="82"/>
      <c r="CV104" s="82"/>
      <c r="CW104" s="82"/>
      <c r="CX104" s="64"/>
      <c r="CY104" s="64"/>
      <c r="CZ104" s="179"/>
      <c r="DA104" s="179"/>
      <c r="DB104" s="179"/>
      <c r="DC104" s="179"/>
      <c r="DD104" s="179"/>
      <c r="DE104" s="179"/>
      <c r="DF104" s="179"/>
      <c r="DG104" s="179"/>
      <c r="DH104" s="179"/>
      <c r="DI104" s="179"/>
      <c r="DJ104" s="179"/>
      <c r="DK104" s="179"/>
      <c r="DL104" s="1758"/>
      <c r="DM104" s="1758"/>
      <c r="DN104" s="1758"/>
      <c r="DO104" s="1758"/>
      <c r="DP104" s="82"/>
      <c r="DQ104" s="82"/>
    </row>
    <row r="105" spans="1:121" s="7" customFormat="1" ht="23.25" customHeight="1">
      <c r="A105" s="2274"/>
      <c r="B105" s="1202" t="s">
        <v>511</v>
      </c>
      <c r="C105" s="1115">
        <f t="shared" si="45"/>
        <v>0</v>
      </c>
      <c r="D105" s="1115">
        <f t="shared" si="46"/>
        <v>0</v>
      </c>
      <c r="E105" s="1116">
        <f t="shared" si="47"/>
        <v>0</v>
      </c>
      <c r="F105" s="611"/>
      <c r="G105" s="612"/>
      <c r="H105" s="611"/>
      <c r="I105" s="612"/>
      <c r="J105" s="611"/>
      <c r="K105" s="612"/>
      <c r="L105" s="611"/>
      <c r="M105" s="612"/>
      <c r="N105" s="611"/>
      <c r="O105" s="612"/>
      <c r="P105" s="611"/>
      <c r="Q105" s="612"/>
      <c r="R105" s="611"/>
      <c r="S105" s="612"/>
      <c r="T105" s="611"/>
      <c r="U105" s="612"/>
      <c r="V105" s="611"/>
      <c r="W105" s="612"/>
      <c r="X105" s="611"/>
      <c r="Y105" s="612"/>
      <c r="Z105" s="611"/>
      <c r="AA105" s="612"/>
      <c r="AB105" s="611"/>
      <c r="AC105" s="612"/>
      <c r="AD105" s="611"/>
      <c r="AE105" s="612"/>
      <c r="AF105" s="611"/>
      <c r="AG105" s="612"/>
      <c r="AH105" s="611"/>
      <c r="AI105" s="612"/>
      <c r="AJ105" s="611"/>
      <c r="AK105" s="612"/>
      <c r="AL105" s="611"/>
      <c r="AM105" s="613"/>
      <c r="AN105" s="1759"/>
      <c r="AO105" s="1760"/>
      <c r="AP105" s="865"/>
      <c r="AQ105" s="585"/>
      <c r="AR105" s="1761"/>
      <c r="AS105" s="612"/>
      <c r="AT105" s="864"/>
      <c r="AU105" s="864"/>
      <c r="AV105" s="263"/>
      <c r="AW105" s="1053"/>
      <c r="BB105"/>
      <c r="BC105"/>
      <c r="BD105"/>
      <c r="BE105"/>
      <c r="BF105"/>
      <c r="BG105"/>
      <c r="BH105"/>
      <c r="BI105"/>
      <c r="BJ105"/>
      <c r="BK105"/>
      <c r="BL105"/>
      <c r="BM105"/>
      <c r="BN105"/>
      <c r="BO105"/>
      <c r="BP105"/>
      <c r="BQ105"/>
      <c r="BR105"/>
      <c r="BS105"/>
      <c r="BT105"/>
      <c r="BU105"/>
      <c r="BV105"/>
      <c r="BW105"/>
      <c r="BX105"/>
      <c r="BY105"/>
      <c r="BZ105"/>
      <c r="CA105" s="82"/>
      <c r="CB105" s="82"/>
      <c r="CC105" s="82"/>
      <c r="CD105" s="82"/>
      <c r="CE105" s="82"/>
      <c r="CF105" s="83"/>
      <c r="CG105" s="83"/>
      <c r="CH105" s="83"/>
      <c r="CI105" s="83"/>
      <c r="CJ105" s="83"/>
      <c r="CK105" s="83"/>
      <c r="CL105" s="83"/>
      <c r="CM105" s="83"/>
      <c r="CN105" s="83"/>
      <c r="CO105" s="83"/>
      <c r="CP105" s="83"/>
      <c r="CQ105" s="83"/>
      <c r="CR105" s="1757"/>
      <c r="CS105" s="1757"/>
      <c r="CT105" s="1757"/>
      <c r="CU105" s="82"/>
      <c r="CV105" s="82"/>
      <c r="CW105" s="82"/>
      <c r="CX105" s="64"/>
      <c r="CY105" s="64"/>
      <c r="CZ105" s="179"/>
      <c r="DA105" s="179"/>
      <c r="DB105" s="179"/>
      <c r="DC105" s="179"/>
      <c r="DD105" s="179"/>
      <c r="DE105" s="179"/>
      <c r="DF105" s="179"/>
      <c r="DG105" s="179"/>
      <c r="DH105" s="179"/>
      <c r="DI105" s="179"/>
      <c r="DJ105" s="179"/>
      <c r="DK105" s="179"/>
      <c r="DL105" s="1758"/>
      <c r="DM105" s="1758"/>
      <c r="DN105" s="1758"/>
      <c r="DO105" s="1758"/>
      <c r="DP105" s="82"/>
      <c r="DQ105" s="82"/>
    </row>
    <row r="106" spans="1:121" s="7" customFormat="1" ht="23.25" customHeight="1">
      <c r="A106" s="2274"/>
      <c r="B106" s="1202" t="s">
        <v>512</v>
      </c>
      <c r="C106" s="1115">
        <f t="shared" si="45"/>
        <v>0</v>
      </c>
      <c r="D106" s="1115">
        <f t="shared" si="46"/>
        <v>0</v>
      </c>
      <c r="E106" s="1116">
        <f t="shared" si="47"/>
        <v>0</v>
      </c>
      <c r="F106" s="611"/>
      <c r="G106" s="612"/>
      <c r="H106" s="611"/>
      <c r="I106" s="612"/>
      <c r="J106" s="611"/>
      <c r="K106" s="612"/>
      <c r="L106" s="611"/>
      <c r="M106" s="612"/>
      <c r="N106" s="611"/>
      <c r="O106" s="612"/>
      <c r="P106" s="611"/>
      <c r="Q106" s="612"/>
      <c r="R106" s="611"/>
      <c r="S106" s="612"/>
      <c r="T106" s="611"/>
      <c r="U106" s="612"/>
      <c r="V106" s="611"/>
      <c r="W106" s="612"/>
      <c r="X106" s="611"/>
      <c r="Y106" s="612"/>
      <c r="Z106" s="611"/>
      <c r="AA106" s="612"/>
      <c r="AB106" s="611"/>
      <c r="AC106" s="612"/>
      <c r="AD106" s="611"/>
      <c r="AE106" s="612"/>
      <c r="AF106" s="611"/>
      <c r="AG106" s="612"/>
      <c r="AH106" s="611"/>
      <c r="AI106" s="612"/>
      <c r="AJ106" s="611"/>
      <c r="AK106" s="612"/>
      <c r="AL106" s="611"/>
      <c r="AM106" s="613"/>
      <c r="AN106" s="1759"/>
      <c r="AO106" s="1760"/>
      <c r="AP106" s="865"/>
      <c r="AQ106" s="585"/>
      <c r="AR106" s="1761"/>
      <c r="AS106" s="612"/>
      <c r="AT106" s="864"/>
      <c r="AU106" s="864"/>
      <c r="AV106" s="263"/>
      <c r="AW106" s="1053"/>
      <c r="BB106"/>
      <c r="BC106"/>
      <c r="BD106"/>
      <c r="BE106"/>
      <c r="BF106"/>
      <c r="BG106"/>
      <c r="BH106"/>
      <c r="BI106"/>
      <c r="BJ106"/>
      <c r="BK106"/>
      <c r="BL106"/>
      <c r="BM106"/>
      <c r="BN106"/>
      <c r="BO106"/>
      <c r="BP106"/>
      <c r="BQ106"/>
      <c r="BR106"/>
      <c r="BS106"/>
      <c r="BT106"/>
      <c r="BU106"/>
      <c r="BV106"/>
      <c r="BW106"/>
      <c r="BX106"/>
      <c r="BY106"/>
      <c r="BZ106"/>
      <c r="CA106" s="82"/>
      <c r="CB106" s="82"/>
      <c r="CC106" s="82"/>
      <c r="CD106" s="82"/>
      <c r="CE106" s="82"/>
      <c r="CF106" s="83"/>
      <c r="CG106" s="83"/>
      <c r="CH106" s="83"/>
      <c r="CI106" s="83"/>
      <c r="CJ106" s="83"/>
      <c r="CK106" s="83"/>
      <c r="CL106" s="83"/>
      <c r="CM106" s="83"/>
      <c r="CN106" s="83"/>
      <c r="CO106" s="83"/>
      <c r="CP106" s="83"/>
      <c r="CQ106" s="83"/>
      <c r="CR106" s="1757"/>
      <c r="CS106" s="1757"/>
      <c r="CT106" s="1757"/>
      <c r="CU106" s="82"/>
      <c r="CV106" s="82"/>
      <c r="CW106" s="82"/>
      <c r="CX106" s="64"/>
      <c r="CY106" s="64"/>
      <c r="CZ106" s="179"/>
      <c r="DA106" s="179"/>
      <c r="DB106" s="179"/>
      <c r="DC106" s="179"/>
      <c r="DD106" s="179"/>
      <c r="DE106" s="179"/>
      <c r="DF106" s="179"/>
      <c r="DG106" s="179"/>
      <c r="DH106" s="179"/>
      <c r="DI106" s="179"/>
      <c r="DJ106" s="179"/>
      <c r="DK106" s="179"/>
      <c r="DL106" s="1758"/>
      <c r="DM106" s="1758"/>
      <c r="DN106" s="1758"/>
      <c r="DO106" s="1758"/>
      <c r="DP106" s="82"/>
      <c r="DQ106" s="82"/>
    </row>
    <row r="107" spans="1:121" s="7" customFormat="1" ht="23.25" customHeight="1">
      <c r="A107" s="2275"/>
      <c r="B107" s="1202" t="s">
        <v>513</v>
      </c>
      <c r="C107" s="873">
        <f t="shared" ref="C107" si="48">SUM(D107:E107)</f>
        <v>0</v>
      </c>
      <c r="D107" s="1762">
        <f t="shared" si="46"/>
        <v>0</v>
      </c>
      <c r="E107" s="1763">
        <f t="shared" si="47"/>
        <v>0</v>
      </c>
      <c r="F107" s="598"/>
      <c r="G107" s="599"/>
      <c r="H107" s="598"/>
      <c r="I107" s="599"/>
      <c r="J107" s="598"/>
      <c r="K107" s="599"/>
      <c r="L107" s="598"/>
      <c r="M107" s="599"/>
      <c r="N107" s="598"/>
      <c r="O107" s="599"/>
      <c r="P107" s="598"/>
      <c r="Q107" s="599"/>
      <c r="R107" s="598"/>
      <c r="S107" s="599"/>
      <c r="T107" s="598"/>
      <c r="U107" s="599"/>
      <c r="V107" s="598"/>
      <c r="W107" s="599"/>
      <c r="X107" s="598"/>
      <c r="Y107" s="599"/>
      <c r="Z107" s="598"/>
      <c r="AA107" s="599"/>
      <c r="AB107" s="598"/>
      <c r="AC107" s="599"/>
      <c r="AD107" s="598"/>
      <c r="AE107" s="599"/>
      <c r="AF107" s="598"/>
      <c r="AG107" s="599"/>
      <c r="AH107" s="598"/>
      <c r="AI107" s="599"/>
      <c r="AJ107" s="598"/>
      <c r="AK107" s="599"/>
      <c r="AL107" s="598"/>
      <c r="AM107" s="1093"/>
      <c r="AN107" s="1764"/>
      <c r="AO107" s="1765"/>
      <c r="AP107" s="1729"/>
      <c r="AQ107" s="599"/>
      <c r="AR107" s="1729"/>
      <c r="AS107" s="599"/>
      <c r="AT107" s="1189"/>
      <c r="AU107" s="1189"/>
      <c r="AV107" s="263" t="str">
        <f t="shared" ref="AV107" si="49">$CF107 &amp; $CG107 &amp; $CH107 &amp; $CI107 &amp; $CJ107 &amp; CK107 &amp; CL107 &amp; CT107 &amp; CM107 &amp; CN107 &amp; CP107 &amp; CQ107 &amp; CR107 &amp; CU107</f>
        <v/>
      </c>
      <c r="AW107" s="1053"/>
      <c r="BB107"/>
      <c r="BC107"/>
      <c r="BD107"/>
      <c r="BE107"/>
      <c r="BF107"/>
      <c r="BG107"/>
      <c r="BH107"/>
      <c r="BI107"/>
      <c r="BJ107"/>
      <c r="BK107"/>
      <c r="BL107"/>
      <c r="BM107"/>
      <c r="BN107"/>
      <c r="BO107"/>
      <c r="BP107"/>
      <c r="BQ107"/>
      <c r="BR107"/>
      <c r="BS107"/>
      <c r="BT107"/>
      <c r="BU107"/>
      <c r="BV107"/>
      <c r="BW107"/>
      <c r="BX107"/>
      <c r="BY107"/>
      <c r="BZ107"/>
      <c r="CA107" s="82"/>
      <c r="CB107" s="82"/>
      <c r="CC107" s="82"/>
      <c r="CD107" s="82"/>
      <c r="CE107" s="82"/>
      <c r="CF107" s="83" t="str">
        <f t="shared" ref="CF107" si="50">IF($AN107&gt;$E107,"* La celda 'Gestantes' debe ser menor o igual al Total de Mujeres en control. ","")</f>
        <v/>
      </c>
      <c r="CG107" s="83" t="str">
        <f t="shared" ref="CG107" si="51">IF($AO107&gt;$E107,"* La celda 'Madres de Hijos menor de 5 años' debe ser menor o igual al Total de Mujeres en control. ","")</f>
        <v/>
      </c>
      <c r="CH107" s="83" t="str">
        <f t="shared" ref="CH107" si="52">IF(($AP107)&gt;$D107,"* La celda 'Pueblos Originarios / Hombres' debe ser menor o igual al Total de Hombres en control. ","")</f>
        <v/>
      </c>
      <c r="CI107" s="83" t="str">
        <f t="shared" ref="CI107" si="53">IF($AQ107&gt;$E107,"* La celda 'Pueblos Originarios / Mujeres' debe ser menor o igual al Total de Mujeres en control. ","")</f>
        <v/>
      </c>
      <c r="CJ107" s="83" t="str">
        <f t="shared" ref="CJ107" si="54">IF(($AR107)&gt;$D107,"* La celda 'Población Migrantes / Hombres' debe ser menor o igual al Total de Hombres en control. ","")</f>
        <v/>
      </c>
      <c r="CK107" s="83" t="str">
        <f t="shared" ref="CK107" si="55">IF($AS107&gt;$E107,"* La celda 'Población Migrantes / Mujeres' debe ser menor o igual al Total de Mujeres en control. ","")</f>
        <v/>
      </c>
      <c r="CL107" s="83" t="str">
        <f t="shared" ref="CL107" si="56">IF($AT107&gt;$C107,"* La celda 'Niños, Niñas, Adolescentes y Jóvenes de Población SENAME' debe ser menor o igual al Total de Ambos Sexos. ","")</f>
        <v/>
      </c>
      <c r="CM107" s="83" t="str">
        <f t="shared" ref="CM107" si="57">IF(AND($C107&lt;&gt;0,$AN107=""),"* No olvide escribir en la celda de 'Gestantes' (Digite CERO si no tiene). ","")</f>
        <v/>
      </c>
      <c r="CN107" s="83" t="str">
        <f t="shared" ref="CN107" si="58">IF(AND($C107&lt;&gt;0,$AO107=""),"* No olvide escribir en la celda de 'Madres de Hijos menor de 5 años' (Digite CERO si no tiene). ","")</f>
        <v/>
      </c>
      <c r="CO107" s="83" t="str">
        <f t="shared" ref="CO107" si="59">IF(AND($C107&lt;&gt;0,$AT107=""),"* No olvide escribir en la celda de 'Niños, Niñas, Adolescentes y Jóvenes de Población SENAME' (Digite CERO si no tiene). ","")</f>
        <v/>
      </c>
      <c r="CP107" s="83" t="str">
        <f t="shared" ref="CP107" si="60">IF(AND($D107&lt;&gt;0,$AP107=""),"* No olvide escribir en las celdas de 'Pueblos Originarios' (Digite CERO si no tiene). ",IF(AND($E107&lt;&gt;0,$AQ107=""),"* No olvide escribir en las celdas de 'Pueblos Originarios' (Digite CERO si no tiene). ",""))</f>
        <v/>
      </c>
      <c r="CQ107" s="83" t="str">
        <f t="shared" ref="CQ107" si="61">IF(AND($D107&lt;&gt;0,$AR107=""),"* No olvide escribir en las celdas de 'Población Migrantes' (Digite CERO si no tiene). ",IF(AND($E107&lt;&gt;0,$AS107=""),"* No olvide escribir en las celdas de 'Población Migrantes' (Digite CERO si no tiene). ",""))</f>
        <v/>
      </c>
      <c r="CR107" s="1757"/>
      <c r="CS107" s="1757"/>
      <c r="CT107" s="1757"/>
      <c r="CU107" s="82"/>
      <c r="CV107" s="82"/>
      <c r="CW107" s="82"/>
      <c r="CX107" s="64"/>
      <c r="CY107" s="64"/>
      <c r="CZ107" s="179">
        <f t="shared" ref="CZ107" si="62">IF($AN107&gt;$E107,1,0)</f>
        <v>0</v>
      </c>
      <c r="DA107" s="179">
        <f t="shared" ref="DA107" si="63">IF($AO107&gt;$E107,1,0)</f>
        <v>0</v>
      </c>
      <c r="DB107" s="179">
        <f t="shared" ref="DB107" si="64">IF(($AP107)&gt;$D107,1,0)</f>
        <v>0</v>
      </c>
      <c r="DC107" s="179">
        <f t="shared" ref="DC107" si="65">IF($AQ107&gt;$E107,1,0)</f>
        <v>0</v>
      </c>
      <c r="DD107" s="179">
        <f t="shared" ref="DD107" si="66">IF(($AR107)&gt;$D107,1,0)</f>
        <v>0</v>
      </c>
      <c r="DE107" s="179">
        <f t="shared" ref="DE107" si="67">IF($AS107&gt;$E107,1,0)</f>
        <v>0</v>
      </c>
      <c r="DF107" s="179">
        <f t="shared" ref="DF107" si="68">IF($AT107&gt;$C107,1,0)</f>
        <v>0</v>
      </c>
      <c r="DG107" s="179">
        <f t="shared" ref="DG107" si="69">IF(AND($C107&lt;&gt;0,$AN107=""),1,0)</f>
        <v>0</v>
      </c>
      <c r="DH107" s="179">
        <f t="shared" ref="DH107" si="70">IF(AND($C107&lt;&gt;0,$AO107=""),1,0)</f>
        <v>0</v>
      </c>
      <c r="DI107" s="179">
        <f t="shared" ref="DI107" si="71">IF(AND($C107&lt;&gt;0,$AT107=""),1,0)</f>
        <v>0</v>
      </c>
      <c r="DJ107" s="179">
        <f t="shared" ref="DJ107" si="72">IF(AND($D107&lt;&gt;0,$AP107=""),1,IF(AND($E107&lt;&gt;0,$AQ107=""),1,0))</f>
        <v>0</v>
      </c>
      <c r="DK107" s="179">
        <f t="shared" ref="DK107" si="73">IF(AND($D107&lt;&gt;0,$AR107=""),1,IF(AND($E107&lt;&gt;0,$AS107=""),1,0))</f>
        <v>0</v>
      </c>
      <c r="DL107" s="1758"/>
      <c r="DM107" s="1758"/>
      <c r="DN107" s="1758"/>
      <c r="DO107" s="1758"/>
      <c r="DP107" s="82"/>
      <c r="DQ107" s="82"/>
    </row>
    <row r="108" spans="1:121" s="7" customFormat="1" ht="23.25" customHeight="1">
      <c r="A108" s="2276" t="s">
        <v>514</v>
      </c>
      <c r="B108" s="2277"/>
      <c r="C108" s="1768"/>
      <c r="D108" s="1768"/>
      <c r="E108" s="1116">
        <f t="shared" si="47"/>
        <v>0</v>
      </c>
      <c r="F108" s="611"/>
      <c r="G108" s="612"/>
      <c r="H108" s="611"/>
      <c r="I108" s="612"/>
      <c r="J108" s="611"/>
      <c r="K108" s="612"/>
      <c r="L108" s="611"/>
      <c r="M108" s="612"/>
      <c r="N108" s="611"/>
      <c r="O108" s="612"/>
      <c r="P108" s="611"/>
      <c r="Q108" s="612"/>
      <c r="R108" s="611"/>
      <c r="S108" s="612"/>
      <c r="T108" s="611"/>
      <c r="U108" s="612"/>
      <c r="V108" s="611"/>
      <c r="W108" s="612"/>
      <c r="X108" s="611"/>
      <c r="Y108" s="612"/>
      <c r="Z108" s="611"/>
      <c r="AA108" s="612"/>
      <c r="AB108" s="611"/>
      <c r="AC108" s="612"/>
      <c r="AD108" s="611"/>
      <c r="AE108" s="612"/>
      <c r="AF108" s="611"/>
      <c r="AG108" s="612"/>
      <c r="AH108" s="611"/>
      <c r="AI108" s="612"/>
      <c r="AJ108" s="611"/>
      <c r="AK108" s="612"/>
      <c r="AL108" s="611"/>
      <c r="AM108" s="613"/>
      <c r="AN108" s="591"/>
      <c r="AO108" s="591"/>
      <c r="AP108" s="1117"/>
      <c r="AQ108" s="613"/>
      <c r="AR108" s="1117"/>
      <c r="AS108" s="613"/>
      <c r="AT108" s="864"/>
      <c r="AU108" s="864"/>
      <c r="AV108" s="1053"/>
      <c r="AW108" s="1053"/>
      <c r="BA108" s="81"/>
      <c r="BB108" s="81"/>
      <c r="BC108" s="81"/>
      <c r="BD108" s="81"/>
      <c r="BE108" s="81"/>
      <c r="BF108" s="81"/>
      <c r="BG108" s="81"/>
      <c r="BH108" s="81"/>
      <c r="BI108" s="81"/>
      <c r="BJ108" s="81"/>
      <c r="BK108" s="81"/>
      <c r="BL108" s="81"/>
      <c r="BM108" s="81"/>
      <c r="BN108" s="81"/>
      <c r="BO108" s="81"/>
      <c r="BP108" s="81"/>
      <c r="BQ108" s="81"/>
      <c r="BR108" s="81"/>
      <c r="BS108" s="227"/>
      <c r="BT108" s="227"/>
      <c r="BU108" s="227"/>
      <c r="BV108" s="81"/>
      <c r="BW108" s="81"/>
      <c r="BX108" s="81"/>
      <c r="BY108" s="81"/>
      <c r="BZ108" s="81"/>
      <c r="CA108" s="81"/>
      <c r="CB108" s="81"/>
      <c r="CC108" s="81"/>
      <c r="CD108" s="81"/>
      <c r="CE108" s="81"/>
      <c r="CF108" s="81"/>
      <c r="CG108" s="81"/>
      <c r="CH108" s="81"/>
      <c r="CI108" s="81"/>
      <c r="CJ108" s="81"/>
      <c r="CK108" s="81"/>
      <c r="CL108" s="81"/>
      <c r="CM108" s="227"/>
      <c r="CN108" s="227"/>
      <c r="CO108" s="227"/>
      <c r="CP108" s="227"/>
      <c r="CQ108" s="81"/>
      <c r="CR108" s="81"/>
      <c r="CS108" s="81"/>
      <c r="CT108" s="81"/>
      <c r="CU108" s="81"/>
      <c r="CV108" s="81"/>
      <c r="CW108" s="81"/>
      <c r="CX108" s="81"/>
      <c r="CY108" s="81"/>
      <c r="CZ108" s="81"/>
      <c r="DA108" s="81"/>
      <c r="DB108" s="81"/>
      <c r="DC108" s="81"/>
      <c r="DD108" s="81"/>
      <c r="DE108" s="81"/>
      <c r="DF108" s="81"/>
      <c r="DG108" s="81"/>
      <c r="DH108" s="81"/>
      <c r="DI108" s="81"/>
      <c r="DJ108" s="81"/>
      <c r="DK108" s="81"/>
      <c r="DL108" s="81"/>
    </row>
    <row r="109" spans="1:121">
      <c r="A109" s="2278" t="s">
        <v>515</v>
      </c>
      <c r="B109" s="2279"/>
      <c r="C109" s="1101">
        <v>0</v>
      </c>
      <c r="D109" s="801">
        <v>0</v>
      </c>
      <c r="E109" s="610">
        <v>0</v>
      </c>
      <c r="F109" s="771"/>
      <c r="G109" s="632"/>
      <c r="H109" s="771"/>
      <c r="I109" s="632"/>
      <c r="J109" s="771"/>
      <c r="K109" s="632"/>
      <c r="L109" s="771"/>
      <c r="M109" s="632"/>
      <c r="N109" s="771"/>
      <c r="O109" s="632"/>
      <c r="P109" s="771"/>
      <c r="Q109" s="632"/>
      <c r="R109" s="771"/>
      <c r="S109" s="632"/>
      <c r="T109" s="771"/>
      <c r="U109" s="632"/>
      <c r="V109" s="771"/>
      <c r="W109" s="632"/>
      <c r="X109" s="771"/>
      <c r="Y109" s="632"/>
      <c r="Z109" s="771"/>
      <c r="AA109" s="632"/>
      <c r="AB109" s="771"/>
      <c r="AC109" s="632"/>
      <c r="AD109" s="771"/>
      <c r="AE109" s="632"/>
      <c r="AF109" s="771"/>
      <c r="AG109" s="632"/>
      <c r="AH109" s="771"/>
      <c r="AI109" s="632"/>
      <c r="AJ109" s="771"/>
      <c r="AK109" s="632"/>
      <c r="AL109" s="771"/>
      <c r="AM109" s="752"/>
      <c r="AN109" s="1070"/>
      <c r="AO109" s="1119"/>
      <c r="AP109" s="631"/>
      <c r="AQ109" s="752"/>
      <c r="AR109" s="631"/>
      <c r="AS109" s="632"/>
      <c r="AT109" s="1028"/>
      <c r="AU109" s="1189"/>
    </row>
    <row r="110" spans="1:121">
      <c r="A110" s="715" t="s">
        <v>530</v>
      </c>
      <c r="B110" s="715"/>
      <c r="C110" s="1180"/>
      <c r="D110" s="715"/>
      <c r="E110" s="715"/>
      <c r="F110" s="715"/>
      <c r="G110" s="715"/>
      <c r="H110" s="715"/>
      <c r="I110" s="715"/>
      <c r="J110" s="715"/>
      <c r="K110" s="715"/>
      <c r="L110" s="715"/>
      <c r="M110" s="715"/>
      <c r="N110" s="715"/>
      <c r="O110" s="715"/>
      <c r="P110" s="1121"/>
      <c r="Q110" s="1121"/>
      <c r="R110" s="1121"/>
      <c r="S110" s="1121"/>
      <c r="T110" s="1121"/>
      <c r="V110" s="2"/>
    </row>
    <row r="111" spans="1:121">
      <c r="A111" s="2322" t="s">
        <v>517</v>
      </c>
      <c r="B111" s="2322" t="s">
        <v>518</v>
      </c>
      <c r="C111" s="2325" t="s">
        <v>193</v>
      </c>
      <c r="D111" s="2326"/>
      <c r="E111" s="2327"/>
      <c r="F111" s="2229" t="s">
        <v>464</v>
      </c>
      <c r="G111" s="2330"/>
      <c r="H111" s="2330"/>
      <c r="I111" s="2330"/>
      <c r="J111" s="2330"/>
      <c r="K111" s="2330"/>
      <c r="L111" s="2330"/>
      <c r="M111" s="2330"/>
      <c r="N111" s="2330"/>
      <c r="O111" s="2330"/>
      <c r="P111" s="2330"/>
      <c r="Q111" s="2330"/>
      <c r="R111" s="2330"/>
      <c r="S111" s="2330"/>
      <c r="T111" s="2330"/>
      <c r="U111" s="2330"/>
      <c r="V111" s="2330"/>
      <c r="W111" s="2330"/>
      <c r="X111" s="2330"/>
      <c r="Y111" s="2330"/>
      <c r="Z111" s="2330"/>
      <c r="AA111" s="2330"/>
      <c r="AB111" s="2330"/>
      <c r="AC111" s="2330"/>
      <c r="AD111" s="2330"/>
      <c r="AE111" s="2330"/>
      <c r="AF111" s="2330"/>
      <c r="AG111" s="2330"/>
      <c r="AH111" s="2330"/>
      <c r="AI111" s="2330"/>
      <c r="AJ111" s="2330"/>
      <c r="AK111" s="2330"/>
      <c r="AL111" s="2330"/>
      <c r="AM111" s="2230"/>
    </row>
    <row r="112" spans="1:121">
      <c r="A112" s="2323"/>
      <c r="B112" s="2323"/>
      <c r="C112" s="2328"/>
      <c r="D112" s="2227"/>
      <c r="E112" s="2329"/>
      <c r="F112" s="2229" t="s">
        <v>280</v>
      </c>
      <c r="G112" s="2230"/>
      <c r="H112" s="2229" t="s">
        <v>281</v>
      </c>
      <c r="I112" s="2230"/>
      <c r="J112" s="2032" t="s">
        <v>258</v>
      </c>
      <c r="K112" s="1935"/>
      <c r="L112" s="2032" t="s">
        <v>29</v>
      </c>
      <c r="M112" s="1935"/>
      <c r="N112" s="2032" t="s">
        <v>30</v>
      </c>
      <c r="O112" s="1935"/>
      <c r="P112" s="2032" t="s">
        <v>31</v>
      </c>
      <c r="Q112" s="1935"/>
      <c r="R112" s="2032" t="s">
        <v>32</v>
      </c>
      <c r="S112" s="1935"/>
      <c r="T112" s="2032" t="s">
        <v>33</v>
      </c>
      <c r="U112" s="1935"/>
      <c r="V112" s="2032" t="s">
        <v>34</v>
      </c>
      <c r="W112" s="1935"/>
      <c r="X112" s="2032" t="s">
        <v>35</v>
      </c>
      <c r="Y112" s="1935"/>
      <c r="Z112" s="2032" t="s">
        <v>36</v>
      </c>
      <c r="AA112" s="1935"/>
      <c r="AB112" s="2032" t="s">
        <v>37</v>
      </c>
      <c r="AC112" s="1935"/>
      <c r="AD112" s="2032" t="s">
        <v>38</v>
      </c>
      <c r="AE112" s="1935"/>
      <c r="AF112" s="2034" t="s">
        <v>39</v>
      </c>
      <c r="AG112" s="2035"/>
      <c r="AH112" s="2034" t="s">
        <v>282</v>
      </c>
      <c r="AI112" s="2035"/>
      <c r="AJ112" s="2034" t="s">
        <v>283</v>
      </c>
      <c r="AK112" s="2035"/>
      <c r="AL112" s="2199" t="s">
        <v>284</v>
      </c>
      <c r="AM112" s="2209"/>
      <c r="BC112" s="81"/>
    </row>
    <row r="113" spans="1:55" ht="21">
      <c r="A113" s="2324"/>
      <c r="B113" s="2324"/>
      <c r="C113" s="1012" t="s">
        <v>173</v>
      </c>
      <c r="D113" s="12" t="s">
        <v>174</v>
      </c>
      <c r="E113" s="122" t="s">
        <v>175</v>
      </c>
      <c r="F113" s="561" t="s">
        <v>174</v>
      </c>
      <c r="G113" s="122" t="s">
        <v>175</v>
      </c>
      <c r="H113" s="561" t="s">
        <v>174</v>
      </c>
      <c r="I113" s="122" t="s">
        <v>175</v>
      </c>
      <c r="J113" s="561" t="s">
        <v>174</v>
      </c>
      <c r="K113" s="122" t="s">
        <v>175</v>
      </c>
      <c r="L113" s="561" t="s">
        <v>174</v>
      </c>
      <c r="M113" s="122" t="s">
        <v>175</v>
      </c>
      <c r="N113" s="561" t="s">
        <v>174</v>
      </c>
      <c r="O113" s="122" t="s">
        <v>175</v>
      </c>
      <c r="P113" s="561" t="s">
        <v>174</v>
      </c>
      <c r="Q113" s="122" t="s">
        <v>175</v>
      </c>
      <c r="R113" s="561" t="s">
        <v>174</v>
      </c>
      <c r="S113" s="122" t="s">
        <v>175</v>
      </c>
      <c r="T113" s="561" t="s">
        <v>174</v>
      </c>
      <c r="U113" s="122" t="s">
        <v>175</v>
      </c>
      <c r="V113" s="561" t="s">
        <v>174</v>
      </c>
      <c r="W113" s="122" t="s">
        <v>175</v>
      </c>
      <c r="X113" s="561" t="s">
        <v>174</v>
      </c>
      <c r="Y113" s="122" t="s">
        <v>175</v>
      </c>
      <c r="Z113" s="561" t="s">
        <v>174</v>
      </c>
      <c r="AA113" s="122" t="s">
        <v>175</v>
      </c>
      <c r="AB113" s="561" t="s">
        <v>174</v>
      </c>
      <c r="AC113" s="122" t="s">
        <v>175</v>
      </c>
      <c r="AD113" s="561" t="s">
        <v>174</v>
      </c>
      <c r="AE113" s="122" t="s">
        <v>175</v>
      </c>
      <c r="AF113" s="561" t="s">
        <v>174</v>
      </c>
      <c r="AG113" s="122" t="s">
        <v>175</v>
      </c>
      <c r="AH113" s="561" t="s">
        <v>174</v>
      </c>
      <c r="AI113" s="122" t="s">
        <v>175</v>
      </c>
      <c r="AJ113" s="561" t="s">
        <v>174</v>
      </c>
      <c r="AK113" s="122" t="s">
        <v>175</v>
      </c>
      <c r="AL113" s="561" t="s">
        <v>174</v>
      </c>
      <c r="AM113" s="122" t="s">
        <v>175</v>
      </c>
      <c r="BC113" s="81"/>
    </row>
    <row r="114" spans="1:55" ht="27.75" customHeight="1">
      <c r="A114" s="1122" t="s">
        <v>519</v>
      </c>
      <c r="B114" s="1123" t="s">
        <v>520</v>
      </c>
      <c r="C114" s="1181">
        <v>0</v>
      </c>
      <c r="D114" s="1182">
        <v>0</v>
      </c>
      <c r="E114" s="1183">
        <v>0</v>
      </c>
      <c r="F114" s="1184"/>
      <c r="G114" s="1185"/>
      <c r="H114" s="1184"/>
      <c r="I114" s="1185"/>
      <c r="J114" s="1184"/>
      <c r="K114" s="1186"/>
      <c r="L114" s="1184"/>
      <c r="M114" s="1186"/>
      <c r="N114" s="1184"/>
      <c r="O114" s="1186"/>
      <c r="P114" s="1184"/>
      <c r="Q114" s="1185"/>
      <c r="R114" s="1184"/>
      <c r="S114" s="1185"/>
      <c r="T114" s="1184"/>
      <c r="U114" s="1186"/>
      <c r="V114" s="1184"/>
      <c r="W114" s="1186"/>
      <c r="X114" s="1184"/>
      <c r="Y114" s="1186"/>
      <c r="Z114" s="1184"/>
      <c r="AA114" s="1185"/>
      <c r="AB114" s="1184"/>
      <c r="AC114" s="1185"/>
      <c r="AD114" s="1184"/>
      <c r="AE114" s="1186"/>
      <c r="AF114" s="1184"/>
      <c r="AG114" s="1186"/>
      <c r="AH114" s="1184"/>
      <c r="AI114" s="1186"/>
      <c r="AJ114" s="1184"/>
      <c r="AK114" s="1186"/>
      <c r="AL114" s="1184"/>
      <c r="AM114" s="1187"/>
      <c r="AN114" s="165"/>
    </row>
    <row r="115" spans="1:55" ht="30.75" customHeight="1">
      <c r="A115" s="1122" t="s">
        <v>521</v>
      </c>
      <c r="B115" s="1123" t="s">
        <v>520</v>
      </c>
      <c r="C115" s="1181">
        <v>0</v>
      </c>
      <c r="D115" s="1182">
        <v>0</v>
      </c>
      <c r="E115" s="1183">
        <v>0</v>
      </c>
      <c r="F115" s="1184"/>
      <c r="G115" s="1185"/>
      <c r="H115" s="1184"/>
      <c r="I115" s="1185"/>
      <c r="J115" s="1184"/>
      <c r="K115" s="1186"/>
      <c r="L115" s="1184"/>
      <c r="M115" s="1186"/>
      <c r="N115" s="1184"/>
      <c r="O115" s="1186"/>
      <c r="P115" s="1184"/>
      <c r="Q115" s="1185"/>
      <c r="R115" s="1184"/>
      <c r="S115" s="1185"/>
      <c r="T115" s="1184"/>
      <c r="U115" s="1186"/>
      <c r="V115" s="1184"/>
      <c r="W115" s="1186"/>
      <c r="X115" s="1184"/>
      <c r="Y115" s="1186"/>
      <c r="Z115" s="1184"/>
      <c r="AA115" s="1185"/>
      <c r="AB115" s="1184"/>
      <c r="AC115" s="1185"/>
      <c r="AD115" s="1184"/>
      <c r="AE115" s="1186"/>
      <c r="AF115" s="1184"/>
      <c r="AG115" s="1186"/>
      <c r="AH115" s="1184"/>
      <c r="AI115" s="1186"/>
      <c r="AJ115" s="1184"/>
      <c r="AK115" s="1186"/>
      <c r="AL115" s="1184"/>
      <c r="AM115" s="1187"/>
      <c r="AN115" s="165"/>
    </row>
  </sheetData>
  <mergeCells count="229">
    <mergeCell ref="A103:A107"/>
    <mergeCell ref="A108:B108"/>
    <mergeCell ref="A109:B109"/>
    <mergeCell ref="A111:A113"/>
    <mergeCell ref="B111:B113"/>
    <mergeCell ref="C111:E112"/>
    <mergeCell ref="F111:AM111"/>
    <mergeCell ref="F112:G112"/>
    <mergeCell ref="H112:I112"/>
    <mergeCell ref="J112:K112"/>
    <mergeCell ref="L112:M112"/>
    <mergeCell ref="N112:O112"/>
    <mergeCell ref="P112:Q112"/>
    <mergeCell ref="AD112:AE112"/>
    <mergeCell ref="AF112:AG112"/>
    <mergeCell ref="AH112:AI112"/>
    <mergeCell ref="AJ112:AK112"/>
    <mergeCell ref="AL112:AM112"/>
    <mergeCell ref="R112:S112"/>
    <mergeCell ref="T112:U112"/>
    <mergeCell ref="V112:W112"/>
    <mergeCell ref="X112:Y112"/>
    <mergeCell ref="Z112:AA112"/>
    <mergeCell ref="AB112:AC112"/>
    <mergeCell ref="A99:B99"/>
    <mergeCell ref="A101:B101"/>
    <mergeCell ref="A102:B102"/>
    <mergeCell ref="A77:A81"/>
    <mergeCell ref="A82:A84"/>
    <mergeCell ref="A85:A88"/>
    <mergeCell ref="A89:A94"/>
    <mergeCell ref="A95:A97"/>
    <mergeCell ref="A98:B98"/>
    <mergeCell ref="A70:B70"/>
    <mergeCell ref="F70:AT70"/>
    <mergeCell ref="A71:A72"/>
    <mergeCell ref="A73:B73"/>
    <mergeCell ref="A74:A75"/>
    <mergeCell ref="A76:B76"/>
    <mergeCell ref="AD67:AE67"/>
    <mergeCell ref="AF67:AG67"/>
    <mergeCell ref="AH67:AI67"/>
    <mergeCell ref="AJ67:AK67"/>
    <mergeCell ref="AL67:AM67"/>
    <mergeCell ref="A69:B69"/>
    <mergeCell ref="DR66:DS66"/>
    <mergeCell ref="DT66:DU66"/>
    <mergeCell ref="F67:G67"/>
    <mergeCell ref="H67:I67"/>
    <mergeCell ref="J67:K67"/>
    <mergeCell ref="L67:M67"/>
    <mergeCell ref="N67:O67"/>
    <mergeCell ref="P67:Q67"/>
    <mergeCell ref="R67:S67"/>
    <mergeCell ref="T67:U67"/>
    <mergeCell ref="DF66:DG66"/>
    <mergeCell ref="DH66:DI66"/>
    <mergeCell ref="DJ66:DK66"/>
    <mergeCell ref="DL66:DM66"/>
    <mergeCell ref="DN66:DO66"/>
    <mergeCell ref="DP66:DQ66"/>
    <mergeCell ref="CT66:CU66"/>
    <mergeCell ref="CV66:CW66"/>
    <mergeCell ref="CX66:CY66"/>
    <mergeCell ref="CZ66:DA66"/>
    <mergeCell ref="DB66:DC66"/>
    <mergeCell ref="DD66:DE66"/>
    <mergeCell ref="CF66:CG66"/>
    <mergeCell ref="CH66:CI66"/>
    <mergeCell ref="CJ66:CK66"/>
    <mergeCell ref="CN66:CO66"/>
    <mergeCell ref="CP66:CQ66"/>
    <mergeCell ref="CR66:CS66"/>
    <mergeCell ref="BT66:BU66"/>
    <mergeCell ref="BV66:BW66"/>
    <mergeCell ref="BX66:BY66"/>
    <mergeCell ref="BZ66:CA66"/>
    <mergeCell ref="CB66:CC66"/>
    <mergeCell ref="CD66:CE66"/>
    <mergeCell ref="BH66:BI66"/>
    <mergeCell ref="BJ66:BK66"/>
    <mergeCell ref="BL66:BM66"/>
    <mergeCell ref="BN66:BO66"/>
    <mergeCell ref="BP66:BQ66"/>
    <mergeCell ref="BR66:BS66"/>
    <mergeCell ref="AO66:AO68"/>
    <mergeCell ref="AP66:AQ67"/>
    <mergeCell ref="AR66:AS67"/>
    <mergeCell ref="AT66:AT68"/>
    <mergeCell ref="BD66:BE66"/>
    <mergeCell ref="BF66:BG66"/>
    <mergeCell ref="AU66:AU68"/>
    <mergeCell ref="A64:B64"/>
    <mergeCell ref="A65:O65"/>
    <mergeCell ref="A66:B68"/>
    <mergeCell ref="C66:E67"/>
    <mergeCell ref="F66:AM66"/>
    <mergeCell ref="AN66:AN68"/>
    <mergeCell ref="V67:W67"/>
    <mergeCell ref="X67:Y67"/>
    <mergeCell ref="Z67:AA67"/>
    <mergeCell ref="AB67:AC67"/>
    <mergeCell ref="A61:B63"/>
    <mergeCell ref="C61:E62"/>
    <mergeCell ref="F61:O61"/>
    <mergeCell ref="F62:G62"/>
    <mergeCell ref="H62:I62"/>
    <mergeCell ref="J62:K62"/>
    <mergeCell ref="L62:M62"/>
    <mergeCell ref="N62:O62"/>
    <mergeCell ref="Z56:AA56"/>
    <mergeCell ref="N56:O56"/>
    <mergeCell ref="P56:Q56"/>
    <mergeCell ref="R56:S56"/>
    <mergeCell ref="T56:U56"/>
    <mergeCell ref="V56:W56"/>
    <mergeCell ref="X56:Y56"/>
    <mergeCell ref="A47:A51"/>
    <mergeCell ref="A52:B52"/>
    <mergeCell ref="A53:B53"/>
    <mergeCell ref="A55:A57"/>
    <mergeCell ref="B55:B57"/>
    <mergeCell ref="C55:E56"/>
    <mergeCell ref="F55:AM55"/>
    <mergeCell ref="F56:G56"/>
    <mergeCell ref="H56:I56"/>
    <mergeCell ref="J56:K56"/>
    <mergeCell ref="L56:M56"/>
    <mergeCell ref="AL56:AM56"/>
    <mergeCell ref="AB56:AC56"/>
    <mergeCell ref="AD56:AE56"/>
    <mergeCell ref="AF56:AG56"/>
    <mergeCell ref="AH56:AI56"/>
    <mergeCell ref="AJ56:AK56"/>
    <mergeCell ref="A42:B42"/>
    <mergeCell ref="A43:B43"/>
    <mergeCell ref="A44:B44"/>
    <mergeCell ref="A45:B45"/>
    <mergeCell ref="A46:B46"/>
    <mergeCell ref="A20:B20"/>
    <mergeCell ref="A21:A25"/>
    <mergeCell ref="A26:A28"/>
    <mergeCell ref="A29:A32"/>
    <mergeCell ref="A33:A38"/>
    <mergeCell ref="A39:A41"/>
    <mergeCell ref="A13:B13"/>
    <mergeCell ref="A14:B14"/>
    <mergeCell ref="C14:AS14"/>
    <mergeCell ref="A15:A16"/>
    <mergeCell ref="A17:B17"/>
    <mergeCell ref="A18:A19"/>
    <mergeCell ref="DJ11:DK11"/>
    <mergeCell ref="DL11:DM11"/>
    <mergeCell ref="DN11:DO11"/>
    <mergeCell ref="CJ11:CK11"/>
    <mergeCell ref="CN11:CO11"/>
    <mergeCell ref="CP11:CQ11"/>
    <mergeCell ref="CR11:CS11"/>
    <mergeCell ref="CT11:CU11"/>
    <mergeCell ref="CV11:CW11"/>
    <mergeCell ref="BX11:BY11"/>
    <mergeCell ref="BZ11:CA11"/>
    <mergeCell ref="CB11:CC11"/>
    <mergeCell ref="CD11:CE11"/>
    <mergeCell ref="CF11:CG11"/>
    <mergeCell ref="CH11:CI11"/>
    <mergeCell ref="BL11:BM11"/>
    <mergeCell ref="BN11:BO11"/>
    <mergeCell ref="BP11:BQ11"/>
    <mergeCell ref="DP11:DQ11"/>
    <mergeCell ref="DR11:DS11"/>
    <mergeCell ref="DT11:DU11"/>
    <mergeCell ref="CX11:CY11"/>
    <mergeCell ref="CZ11:DA11"/>
    <mergeCell ref="DB11:DC11"/>
    <mergeCell ref="DD11:DE11"/>
    <mergeCell ref="DF11:DG11"/>
    <mergeCell ref="DH11:DI11"/>
    <mergeCell ref="AB11:AC11"/>
    <mergeCell ref="AD11:AE11"/>
    <mergeCell ref="BR11:BS11"/>
    <mergeCell ref="BT11:BU11"/>
    <mergeCell ref="BV11:BW11"/>
    <mergeCell ref="AJ11:AK11"/>
    <mergeCell ref="AL11:AM11"/>
    <mergeCell ref="BD11:BE11"/>
    <mergeCell ref="BF11:BG11"/>
    <mergeCell ref="BH11:BI11"/>
    <mergeCell ref="BJ11:BK11"/>
    <mergeCell ref="AU10:AU12"/>
    <mergeCell ref="AN10:AN12"/>
    <mergeCell ref="AO10:AO12"/>
    <mergeCell ref="AP10:AQ11"/>
    <mergeCell ref="AR10:AS11"/>
    <mergeCell ref="AT10:AT12"/>
    <mergeCell ref="AF11:AG11"/>
    <mergeCell ref="AH9:AI9"/>
    <mergeCell ref="AJ9:AK9"/>
    <mergeCell ref="AL9:AM9"/>
    <mergeCell ref="A10:B12"/>
    <mergeCell ref="C10:E11"/>
    <mergeCell ref="F10:AM10"/>
    <mergeCell ref="P11:Q11"/>
    <mergeCell ref="R11:S11"/>
    <mergeCell ref="T11:U11"/>
    <mergeCell ref="V11:W11"/>
    <mergeCell ref="V9:W9"/>
    <mergeCell ref="X9:Y9"/>
    <mergeCell ref="Z9:AA9"/>
    <mergeCell ref="AB9:AC9"/>
    <mergeCell ref="AD9:AE9"/>
    <mergeCell ref="AF9:AG9"/>
    <mergeCell ref="AH11:AI11"/>
    <mergeCell ref="F11:G11"/>
    <mergeCell ref="H11:I11"/>
    <mergeCell ref="J11:K11"/>
    <mergeCell ref="L11:M11"/>
    <mergeCell ref="N11:O11"/>
    <mergeCell ref="X11:Y11"/>
    <mergeCell ref="Z11:AA11"/>
    <mergeCell ref="A7:U7"/>
    <mergeCell ref="A9:G9"/>
    <mergeCell ref="H9:I9"/>
    <mergeCell ref="J9:K9"/>
    <mergeCell ref="L9:M9"/>
    <mergeCell ref="N9:O9"/>
    <mergeCell ref="P9:Q9"/>
    <mergeCell ref="R9:S9"/>
    <mergeCell ref="T9:U9"/>
  </mergeCells>
  <dataValidations count="5">
    <dataValidation type="whole" allowBlank="1" showInputMessage="1" showErrorMessage="1" errorTitle="Error de ingreso" error="Debe ingresar sólo números enteros positivos." sqref="AT96:AT101 AV33:AV38 F33:AT38 F89:AT94 AV89:AV94" xr:uid="{00000000-0002-0000-0500-000000000000}">
      <formula1>0</formula1>
      <formula2>1000000</formula2>
    </dataValidation>
    <dataValidation type="whole" allowBlank="1" showInputMessage="1" showErrorMessage="1" errorTitle="Error de ingreso" error="Debe ingresar sólo números enteros positivos." sqref="C13:AT13 AT95 AT14:AT17 D74:AT75 AT76:AT88 E52:AT52 D18:AT19 AT20:AT32 AT71:AT73 C69:AT69 AT39:AT46 AT53 AT102 E108:AT108 AT109:AT115" xr:uid="{00000000-0002-0000-0500-000001000000}">
      <formula1>0</formula1>
      <formula2>1000000000</formula2>
    </dataValidation>
    <dataValidation allowBlank="1" showInputMessage="1" showErrorMessage="1" errorTitle="Error" error="Por favor ingrese números enteros" sqref="B43 B99" xr:uid="{00000000-0002-0000-0500-000002000000}"/>
    <dataValidation type="whole" allowBlank="1" showInputMessage="1" showErrorMessage="1" errorTitle="Error" error="Por favor ingrese números enteros" sqref="C71:C73 C44:C46 C98 C58:C59 C114:C115 C99:AS99 C15:C17 A99 C21:C32 C42 C43:AS43 A43 C77:C88 C100:C103" xr:uid="{00000000-0002-0000-0500-000003000000}">
      <formula1>0</formula1>
      <formula2>1000000000</formula2>
    </dataValidation>
    <dataValidation type="whole" allowBlank="1" showInputMessage="1" showErrorMessage="1" sqref="A47 AU66 AU10:AU46 AU52:AU53 CA47:XFD51 C47:BA51 AU69:AU102 AU108:AU109 A103 CA103:XFD107 D103:BA107 C104:C107" xr:uid="{00000000-0002-0000-0500-000004000000}">
      <formula1>0</formula1>
      <formula2>100000000000000</formula2>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S206"/>
  <sheetViews>
    <sheetView workbookViewId="0"/>
  </sheetViews>
  <sheetFormatPr defaultColWidth="11.42578125" defaultRowHeight="12.75"/>
  <cols>
    <col min="1" max="1" width="54" style="7" customWidth="1"/>
    <col min="2" max="12" width="11.5703125" style="7" customWidth="1"/>
    <col min="13" max="13" width="127.140625" style="7" customWidth="1"/>
    <col min="14" max="14" width="5.140625" style="7" customWidth="1"/>
    <col min="15" max="52" width="11.42578125" style="7"/>
    <col min="53" max="53" width="2" style="7" customWidth="1"/>
    <col min="54" max="54" width="11.5703125" style="7" customWidth="1"/>
    <col min="55" max="62" width="8.7109375" style="7" customWidth="1"/>
    <col min="63" max="63" width="2.42578125" style="7" customWidth="1"/>
    <col min="64" max="72" width="8.7109375" style="7" customWidth="1"/>
    <col min="73" max="73" width="14.140625" style="547" customWidth="1"/>
    <col min="74" max="74" width="8.7109375" style="216" customWidth="1"/>
    <col min="75" max="78" width="11.42578125" style="243"/>
    <col min="79" max="83" width="11.42578125" style="216"/>
    <col min="84" max="85" width="11.42578125" style="243"/>
    <col min="86" max="16384" width="11.42578125" style="216"/>
  </cols>
  <sheetData>
    <row r="1" spans="1:126" customFormat="1" ht="15">
      <c r="A1" s="541" t="s">
        <v>14</v>
      </c>
      <c r="B1" s="2"/>
      <c r="C1" s="1007"/>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24"/>
      <c r="BB1" s="224"/>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3"/>
      <c r="DN1" s="3"/>
      <c r="DO1" s="3"/>
      <c r="DP1" s="3"/>
      <c r="DQ1" s="3"/>
      <c r="DR1" s="3"/>
      <c r="DS1" s="3"/>
      <c r="DT1" s="3"/>
      <c r="DU1" s="3"/>
      <c r="DV1" s="3"/>
    </row>
    <row r="2" spans="1:126" customFormat="1" ht="15">
      <c r="A2" s="541" t="s">
        <v>15</v>
      </c>
      <c r="B2" s="2"/>
      <c r="C2" s="1007"/>
      <c r="D2" s="2"/>
      <c r="E2" s="2"/>
      <c r="F2" s="2"/>
      <c r="G2" s="2"/>
      <c r="H2" s="2"/>
      <c r="I2" s="2"/>
      <c r="J2" s="2"/>
      <c r="K2" s="2"/>
      <c r="L2" s="2"/>
      <c r="M2" s="2"/>
      <c r="N2" s="2"/>
      <c r="O2" s="3"/>
      <c r="P2" s="3"/>
      <c r="Q2" s="3"/>
      <c r="R2" s="3"/>
      <c r="S2" s="3"/>
      <c r="T2" s="3"/>
      <c r="U2" s="3"/>
      <c r="V2" s="3"/>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24"/>
      <c r="BB2" s="224"/>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3"/>
      <c r="DN2" s="3"/>
      <c r="DO2" s="3"/>
      <c r="DP2" s="3"/>
      <c r="DQ2" s="3"/>
      <c r="DR2" s="3"/>
      <c r="DS2" s="3"/>
      <c r="DT2" s="3"/>
      <c r="DU2" s="3"/>
      <c r="DV2" s="3"/>
    </row>
    <row r="3" spans="1:126" customFormat="1" ht="15">
      <c r="A3" s="541" t="s">
        <v>16</v>
      </c>
      <c r="B3" s="2"/>
      <c r="C3" s="1008"/>
      <c r="D3" s="2"/>
      <c r="E3" s="2"/>
      <c r="F3" s="2"/>
      <c r="G3" s="2"/>
      <c r="H3" s="2"/>
      <c r="I3" s="2"/>
      <c r="J3" s="2"/>
      <c r="K3" s="2"/>
      <c r="L3" s="2"/>
      <c r="M3" s="2"/>
      <c r="N3" s="2"/>
      <c r="O3" s="3"/>
      <c r="P3" s="3"/>
      <c r="Q3" s="3"/>
      <c r="R3" s="3"/>
      <c r="S3" s="3"/>
      <c r="T3" s="3"/>
      <c r="U3" s="3"/>
      <c r="V3" s="3"/>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24"/>
      <c r="BB3" s="224"/>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3"/>
      <c r="DN3" s="3"/>
      <c r="DO3" s="3"/>
      <c r="DP3" s="3"/>
      <c r="DQ3" s="3"/>
      <c r="DR3" s="3"/>
      <c r="DS3" s="3"/>
      <c r="DT3" s="3"/>
      <c r="DU3" s="3"/>
      <c r="DV3" s="3"/>
    </row>
    <row r="4" spans="1:126" customFormat="1" ht="15">
      <c r="A4" s="541" t="s">
        <v>17</v>
      </c>
      <c r="B4" s="2"/>
      <c r="C4" s="1007"/>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24"/>
      <c r="BB4" s="224"/>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3"/>
      <c r="DN4" s="3"/>
      <c r="DO4" s="3"/>
      <c r="DP4" s="3"/>
      <c r="DQ4" s="3"/>
      <c r="DR4" s="3"/>
      <c r="DS4" s="3"/>
      <c r="DT4" s="3"/>
      <c r="DU4" s="3"/>
      <c r="DV4" s="3"/>
    </row>
    <row r="5" spans="1:126" customFormat="1" ht="15">
      <c r="A5" s="541" t="s">
        <v>18</v>
      </c>
      <c r="B5" s="2"/>
      <c r="C5" s="1007"/>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24"/>
      <c r="BB5" s="224"/>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3"/>
      <c r="DN5" s="3"/>
      <c r="DO5" s="3"/>
      <c r="DP5" s="3"/>
      <c r="DQ5" s="3"/>
      <c r="DR5" s="3"/>
      <c r="DS5" s="3"/>
      <c r="DT5" s="3"/>
      <c r="DU5" s="3"/>
      <c r="DV5" s="3"/>
    </row>
    <row r="6" spans="1:126" s="3" customFormat="1" ht="15" customHeight="1">
      <c r="A6" s="54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543"/>
      <c r="BW6" s="4"/>
      <c r="BX6" s="4"/>
      <c r="BY6" s="4"/>
      <c r="BZ6" s="4"/>
      <c r="CF6" s="4"/>
      <c r="CG6" s="4"/>
    </row>
    <row r="7" spans="1:126" s="8" customFormat="1" ht="21.75" customHeight="1">
      <c r="A7" s="2331" t="s">
        <v>531</v>
      </c>
      <c r="B7" s="2331"/>
      <c r="C7" s="2331"/>
      <c r="D7" s="2331"/>
      <c r="E7" s="2331"/>
      <c r="F7" s="2331"/>
      <c r="G7" s="2331"/>
      <c r="H7" s="2331"/>
      <c r="I7" s="2331"/>
      <c r="J7" s="2331"/>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U7" s="1194"/>
      <c r="BW7" s="1195"/>
      <c r="BX7" s="1195"/>
      <c r="BY7" s="1195"/>
      <c r="BZ7" s="1195"/>
      <c r="CF7" s="1195"/>
      <c r="CG7" s="1195"/>
    </row>
    <row r="8" spans="1:126" ht="44.1" customHeight="1">
      <c r="A8" s="1196" t="s">
        <v>532</v>
      </c>
      <c r="B8" s="1196"/>
      <c r="C8" s="1196"/>
      <c r="D8" s="1197"/>
      <c r="E8" s="1197"/>
      <c r="F8" s="1197"/>
      <c r="G8" s="1197"/>
      <c r="H8" s="1197"/>
      <c r="I8" s="1197"/>
      <c r="J8" s="1197"/>
    </row>
    <row r="9" spans="1:126" ht="20.100000000000001" customHeight="1">
      <c r="A9" s="242" t="s">
        <v>533</v>
      </c>
      <c r="B9" s="242" t="s">
        <v>23</v>
      </c>
      <c r="C9" s="1198" t="s">
        <v>534</v>
      </c>
      <c r="D9" s="1199" t="s">
        <v>535</v>
      </c>
      <c r="E9" s="1199" t="s">
        <v>536</v>
      </c>
      <c r="F9" s="1199" t="s">
        <v>537</v>
      </c>
      <c r="G9" s="1199" t="s">
        <v>538</v>
      </c>
      <c r="H9" s="1199" t="s">
        <v>539</v>
      </c>
      <c r="I9" s="1199" t="s">
        <v>540</v>
      </c>
      <c r="J9" s="1200" t="s">
        <v>541</v>
      </c>
    </row>
    <row r="10" spans="1:126" ht="15.75" customHeight="1">
      <c r="A10" s="1201" t="s">
        <v>542</v>
      </c>
      <c r="B10" s="1202">
        <f>SUM(C10:J10)</f>
        <v>0</v>
      </c>
      <c r="C10" s="1203"/>
      <c r="D10" s="1204"/>
      <c r="E10" s="1204"/>
      <c r="F10" s="1204"/>
      <c r="G10" s="1204"/>
      <c r="H10" s="1204"/>
      <c r="I10" s="1204"/>
      <c r="J10" s="460"/>
      <c r="K10" s="470" t="str">
        <f>""&amp;BB10&amp;""&amp;BC10&amp;""&amp;BD10&amp;""&amp;BE10&amp;""&amp;BF10&amp;""&amp;BG10&amp;""&amp;BH10&amp;""&amp;BI10</f>
        <v/>
      </c>
      <c r="BB10" s="81"/>
      <c r="BC10" s="81"/>
      <c r="BD10" s="81"/>
      <c r="BE10" s="81"/>
      <c r="BF10" s="81"/>
      <c r="BG10" s="81"/>
      <c r="BH10" s="81"/>
      <c r="BI10" s="81"/>
      <c r="BJ10" s="81"/>
      <c r="BK10" s="81"/>
      <c r="BL10" s="81"/>
      <c r="BM10" s="81"/>
      <c r="BN10" s="81"/>
      <c r="BO10" s="81"/>
      <c r="BP10" s="81"/>
      <c r="BQ10" s="81"/>
      <c r="BR10" s="81"/>
      <c r="BS10" s="81"/>
    </row>
    <row r="11" spans="1:126" ht="18" customHeight="1">
      <c r="A11" s="1205" t="s">
        <v>543</v>
      </c>
      <c r="B11" s="1206">
        <f>SUM(C11:J11)</f>
        <v>0</v>
      </c>
      <c r="C11" s="1207"/>
      <c r="D11" s="1208"/>
      <c r="E11" s="1208"/>
      <c r="F11" s="1208"/>
      <c r="G11" s="1208"/>
      <c r="H11" s="1208"/>
      <c r="I11" s="1208"/>
      <c r="J11" s="450"/>
      <c r="K11" s="470"/>
    </row>
    <row r="12" spans="1:126" ht="15.75" customHeight="1">
      <c r="A12" s="1209" t="s">
        <v>544</v>
      </c>
      <c r="B12" s="1206">
        <f>SUM(C12:J12)</f>
        <v>0</v>
      </c>
      <c r="C12" s="1207"/>
      <c r="D12" s="1208"/>
      <c r="E12" s="1208"/>
      <c r="F12" s="1208"/>
      <c r="G12" s="1208"/>
      <c r="H12" s="1208"/>
      <c r="I12" s="1208"/>
      <c r="J12" s="450"/>
      <c r="K12" s="470"/>
    </row>
    <row r="13" spans="1:126" ht="15.75" customHeight="1">
      <c r="A13" s="1209" t="s">
        <v>545</v>
      </c>
      <c r="B13" s="1206">
        <f>SUM(C13:J13)</f>
        <v>0</v>
      </c>
      <c r="C13" s="1207"/>
      <c r="D13" s="1208"/>
      <c r="E13" s="1208"/>
      <c r="F13" s="1208"/>
      <c r="G13" s="1208"/>
      <c r="H13" s="1208"/>
      <c r="I13" s="1208"/>
      <c r="J13" s="450"/>
      <c r="K13" s="470"/>
    </row>
    <row r="14" spans="1:126" ht="15.75" customHeight="1">
      <c r="A14" s="1210" t="s">
        <v>546</v>
      </c>
      <c r="B14" s="1211">
        <f>SUM(C14:J14)</f>
        <v>0</v>
      </c>
      <c r="C14" s="208"/>
      <c r="D14" s="1212"/>
      <c r="E14" s="1212"/>
      <c r="F14" s="1212"/>
      <c r="G14" s="1212"/>
      <c r="H14" s="1212"/>
      <c r="I14" s="1212"/>
      <c r="J14" s="463"/>
      <c r="K14" s="470"/>
    </row>
    <row r="15" spans="1:126" ht="15.75" customHeight="1">
      <c r="A15" s="267"/>
      <c r="B15" s="1213"/>
      <c r="C15" s="1214"/>
      <c r="D15" s="1214"/>
      <c r="E15" s="1214"/>
      <c r="F15" s="1214"/>
      <c r="G15" s="1214"/>
      <c r="H15" s="1214"/>
      <c r="I15" s="1214"/>
      <c r="J15" s="1214"/>
      <c r="K15" s="470"/>
    </row>
    <row r="16" spans="1:126" ht="15.75" customHeight="1">
      <c r="A16" s="1215" t="s">
        <v>547</v>
      </c>
      <c r="B16" s="1215"/>
      <c r="C16" s="1215"/>
      <c r="D16" s="1214"/>
      <c r="E16" s="1214"/>
      <c r="F16" s="1214"/>
      <c r="G16" s="1214"/>
      <c r="H16" s="1214"/>
      <c r="I16" s="1214"/>
      <c r="J16" s="1214"/>
      <c r="K16" s="470"/>
    </row>
    <row r="17" spans="1:88" ht="15.75" customHeight="1">
      <c r="A17" s="1015" t="s">
        <v>533</v>
      </c>
      <c r="B17" s="1015" t="s">
        <v>23</v>
      </c>
      <c r="C17" s="890" t="s">
        <v>534</v>
      </c>
      <c r="D17" s="12" t="s">
        <v>535</v>
      </c>
      <c r="E17" s="12" t="s">
        <v>536</v>
      </c>
      <c r="F17" s="12" t="s">
        <v>537</v>
      </c>
      <c r="G17" s="12" t="s">
        <v>538</v>
      </c>
      <c r="H17" s="12" t="s">
        <v>539</v>
      </c>
      <c r="I17" s="12" t="s">
        <v>540</v>
      </c>
      <c r="J17" s="277" t="s">
        <v>541</v>
      </c>
      <c r="K17" s="470"/>
    </row>
    <row r="18" spans="1:88" ht="15.75" customHeight="1">
      <c r="A18" s="1201" t="s">
        <v>542</v>
      </c>
      <c r="B18" s="1216">
        <f>SUM(C18:J18)</f>
        <v>0</v>
      </c>
      <c r="C18" s="199"/>
      <c r="D18" s="200"/>
      <c r="E18" s="200"/>
      <c r="F18" s="200"/>
      <c r="G18" s="200"/>
      <c r="H18" s="200"/>
      <c r="I18" s="200"/>
      <c r="J18" s="1217"/>
      <c r="K18" s="470" t="str">
        <f>""&amp;BB18&amp;""&amp;BC18&amp;""&amp;BD18&amp;""&amp;BE18&amp;""&amp;BF18&amp;""&amp;BG18&amp;""&amp;BH18&amp;""&amp;BI18</f>
        <v/>
      </c>
      <c r="BB18" s="81"/>
      <c r="BC18" s="81"/>
      <c r="BD18" s="81"/>
      <c r="BE18" s="81"/>
      <c r="BF18" s="81"/>
      <c r="BG18" s="81"/>
      <c r="BH18" s="81"/>
      <c r="BI18" s="81"/>
      <c r="BJ18" s="81"/>
      <c r="BK18" s="81"/>
      <c r="BL18" s="81"/>
      <c r="BM18" s="81"/>
      <c r="BN18" s="81"/>
      <c r="BO18" s="81"/>
      <c r="BP18" s="81"/>
      <c r="BQ18" s="81"/>
      <c r="BR18" s="81"/>
      <c r="BS18" s="81"/>
    </row>
    <row r="19" spans="1:88" ht="18" customHeight="1">
      <c r="A19" s="1205" t="s">
        <v>543</v>
      </c>
      <c r="B19" s="1218">
        <f>SUM(C19:J19)</f>
        <v>0</v>
      </c>
      <c r="C19" s="1207"/>
      <c r="D19" s="205"/>
      <c r="E19" s="205"/>
      <c r="F19" s="205"/>
      <c r="G19" s="205"/>
      <c r="H19" s="205"/>
      <c r="I19" s="205"/>
      <c r="J19" s="1219"/>
      <c r="K19" s="470"/>
    </row>
    <row r="20" spans="1:88" ht="15.75" customHeight="1">
      <c r="A20" s="1209" t="s">
        <v>544</v>
      </c>
      <c r="B20" s="1218">
        <f>SUM(C20:J20)</f>
        <v>0</v>
      </c>
      <c r="C20" s="204"/>
      <c r="D20" s="205"/>
      <c r="E20" s="205"/>
      <c r="F20" s="205"/>
      <c r="G20" s="205"/>
      <c r="H20" s="205"/>
      <c r="I20" s="205"/>
      <c r="J20" s="1219"/>
      <c r="K20" s="470"/>
    </row>
    <row r="21" spans="1:88" ht="15.75" customHeight="1">
      <c r="A21" s="1209" t="s">
        <v>545</v>
      </c>
      <c r="B21" s="1218">
        <f>SUM(C21:J21)</f>
        <v>0</v>
      </c>
      <c r="C21" s="204"/>
      <c r="D21" s="205"/>
      <c r="E21" s="205"/>
      <c r="F21" s="205"/>
      <c r="G21" s="205"/>
      <c r="H21" s="205"/>
      <c r="I21" s="205"/>
      <c r="J21" s="1219"/>
      <c r="K21" s="470"/>
    </row>
    <row r="22" spans="1:88" ht="15.75" customHeight="1">
      <c r="A22" s="1210" t="s">
        <v>546</v>
      </c>
      <c r="B22" s="215">
        <f>SUM(C22:J22)</f>
        <v>0</v>
      </c>
      <c r="C22" s="1220"/>
      <c r="D22" s="209"/>
      <c r="E22" s="209"/>
      <c r="F22" s="209"/>
      <c r="G22" s="209"/>
      <c r="H22" s="209"/>
      <c r="I22" s="209"/>
      <c r="J22" s="1221"/>
      <c r="K22" s="470"/>
    </row>
    <row r="23" spans="1:88" ht="30.75" customHeight="1">
      <c r="A23" s="1222" t="s">
        <v>548</v>
      </c>
      <c r="B23" s="2"/>
      <c r="C23" s="2"/>
      <c r="D23" s="1197"/>
      <c r="E23" s="1197"/>
      <c r="F23" s="1197"/>
      <c r="G23" s="1197"/>
      <c r="H23" s="1197"/>
      <c r="I23" s="1197"/>
      <c r="J23" s="1197"/>
      <c r="K23" s="2"/>
      <c r="BW23" s="216"/>
    </row>
    <row r="24" spans="1:88" ht="20.100000000000001" customHeight="1">
      <c r="A24" s="2332" t="s">
        <v>549</v>
      </c>
      <c r="B24" s="2333"/>
      <c r="C24" s="2334"/>
      <c r="D24" s="1223" t="s">
        <v>23</v>
      </c>
      <c r="E24" s="1224" t="s">
        <v>534</v>
      </c>
      <c r="F24" s="1225" t="s">
        <v>535</v>
      </c>
      <c r="G24" s="1225" t="s">
        <v>536</v>
      </c>
      <c r="H24" s="1225" t="s">
        <v>537</v>
      </c>
      <c r="I24" s="1225" t="s">
        <v>538</v>
      </c>
      <c r="J24" s="1225" t="s">
        <v>539</v>
      </c>
      <c r="K24" s="1226" t="s">
        <v>540</v>
      </c>
      <c r="L24" s="1227" t="s">
        <v>541</v>
      </c>
      <c r="M24" s="2"/>
      <c r="BU24" s="7"/>
      <c r="BV24" s="7"/>
      <c r="BW24" s="547"/>
      <c r="BX24" s="216"/>
      <c r="CA24" s="243"/>
      <c r="CB24" s="243"/>
      <c r="CF24" s="216"/>
      <c r="CG24" s="216"/>
      <c r="CH24" s="243"/>
      <c r="CI24" s="243"/>
    </row>
    <row r="25" spans="1:88" ht="16.5" customHeight="1">
      <c r="A25" s="2335" t="s">
        <v>550</v>
      </c>
      <c r="B25" s="2335"/>
      <c r="C25" s="2336"/>
      <c r="D25" s="1228">
        <f t="shared" ref="D25:D33" si="0">SUM(E25:L25)</f>
        <v>0</v>
      </c>
      <c r="E25" s="1229"/>
      <c r="F25" s="1230"/>
      <c r="G25" s="1230"/>
      <c r="H25" s="1230"/>
      <c r="I25" s="1230"/>
      <c r="J25" s="1230"/>
      <c r="K25" s="1230"/>
      <c r="L25" s="1231"/>
      <c r="M25" s="470" t="str">
        <f>""&amp;BB25</f>
        <v/>
      </c>
      <c r="BB25" s="62" t="str">
        <f>IF($D25=SUM($B18,$B10),"","El total de N° de Familias con Plan de Intervención debe ser igual a las familias Inscritas en el sector rural y urbano")</f>
        <v/>
      </c>
      <c r="BL25" s="64">
        <f>IF($D25=SUM($B18,$B10),0,1)</f>
        <v>0</v>
      </c>
      <c r="BU25" s="7"/>
      <c r="BV25" s="7"/>
      <c r="BW25" s="547"/>
      <c r="BX25" s="216"/>
      <c r="CA25" s="243"/>
      <c r="CB25" s="243"/>
      <c r="CF25" s="216"/>
      <c r="CG25" s="216"/>
      <c r="CH25" s="243"/>
      <c r="CI25" s="243"/>
    </row>
    <row r="26" spans="1:88" ht="21.75" customHeight="1">
      <c r="A26" s="2341" t="s">
        <v>551</v>
      </c>
      <c r="B26" s="2337" t="s">
        <v>552</v>
      </c>
      <c r="C26" s="2338"/>
      <c r="D26" s="1232">
        <f t="shared" si="0"/>
        <v>0</v>
      </c>
      <c r="E26" s="1233"/>
      <c r="F26" s="1234"/>
      <c r="G26" s="1234"/>
      <c r="H26" s="1234"/>
      <c r="I26" s="1234"/>
      <c r="J26" s="1234"/>
      <c r="K26" s="1234"/>
      <c r="L26" s="1235"/>
      <c r="M26" s="470"/>
      <c r="BU26" s="7"/>
      <c r="BV26" s="7"/>
      <c r="BW26" s="547"/>
      <c r="BX26" s="216"/>
      <c r="BY26" s="216"/>
      <c r="CA26" s="243"/>
      <c r="CB26" s="243"/>
      <c r="CC26" s="243"/>
      <c r="CF26" s="216"/>
      <c r="CG26" s="216"/>
      <c r="CI26" s="243"/>
      <c r="CJ26" s="243"/>
    </row>
    <row r="27" spans="1:88" ht="21.75" customHeight="1">
      <c r="A27" s="2342"/>
      <c r="B27" s="2337" t="s">
        <v>553</v>
      </c>
      <c r="C27" s="2338"/>
      <c r="D27" s="1232">
        <f t="shared" si="0"/>
        <v>0</v>
      </c>
      <c r="E27" s="1233"/>
      <c r="F27" s="1234"/>
      <c r="G27" s="1234"/>
      <c r="H27" s="1234"/>
      <c r="I27" s="1234"/>
      <c r="J27" s="1234"/>
      <c r="K27" s="1234"/>
      <c r="L27" s="1235"/>
      <c r="BU27" s="7"/>
      <c r="BV27" s="547"/>
      <c r="BW27" s="216"/>
      <c r="BX27" s="216"/>
      <c r="CA27" s="243"/>
      <c r="CB27" s="243"/>
      <c r="CF27" s="216"/>
      <c r="CG27" s="216"/>
      <c r="CH27" s="243"/>
      <c r="CI27" s="243"/>
    </row>
    <row r="28" spans="1:88" ht="21.75" customHeight="1">
      <c r="A28" s="2343"/>
      <c r="B28" s="2339" t="s">
        <v>554</v>
      </c>
      <c r="C28" s="2340"/>
      <c r="D28" s="1228">
        <f t="shared" si="0"/>
        <v>0</v>
      </c>
      <c r="E28" s="1229"/>
      <c r="F28" s="1230"/>
      <c r="G28" s="1230"/>
      <c r="H28" s="1230"/>
      <c r="I28" s="1230"/>
      <c r="J28" s="1230"/>
      <c r="K28" s="1230"/>
      <c r="L28" s="1231"/>
      <c r="BW28" s="216"/>
      <c r="CA28" s="243"/>
      <c r="CF28" s="216"/>
      <c r="CH28" s="243"/>
    </row>
    <row r="29" spans="1:88" ht="21.75" customHeight="1">
      <c r="A29" s="2344" t="s">
        <v>555</v>
      </c>
      <c r="B29" s="2346" t="s">
        <v>556</v>
      </c>
      <c r="C29" s="2347"/>
      <c r="D29" s="1236">
        <f t="shared" si="0"/>
        <v>0</v>
      </c>
      <c r="E29" s="1237"/>
      <c r="F29" s="1238"/>
      <c r="G29" s="1238"/>
      <c r="H29" s="1238"/>
      <c r="I29" s="1238"/>
      <c r="J29" s="1238"/>
      <c r="K29" s="1238"/>
      <c r="L29" s="1239"/>
      <c r="BW29" s="216"/>
      <c r="CA29" s="243"/>
      <c r="CF29" s="216"/>
      <c r="CH29" s="243"/>
    </row>
    <row r="30" spans="1:88" ht="21.75" customHeight="1">
      <c r="A30" s="2345"/>
      <c r="B30" s="2348" t="s">
        <v>557</v>
      </c>
      <c r="C30" s="2349"/>
      <c r="D30" s="1232">
        <f t="shared" si="0"/>
        <v>0</v>
      </c>
      <c r="E30" s="1233"/>
      <c r="F30" s="1234"/>
      <c r="G30" s="1234"/>
      <c r="H30" s="1234"/>
      <c r="I30" s="1234"/>
      <c r="J30" s="1234"/>
      <c r="K30" s="1234"/>
      <c r="L30" s="1240"/>
      <c r="BW30" s="216"/>
      <c r="CA30" s="243"/>
      <c r="CF30" s="216"/>
      <c r="CH30" s="243"/>
    </row>
    <row r="31" spans="1:88" ht="24" customHeight="1">
      <c r="A31" s="2345"/>
      <c r="B31" s="2348" t="s">
        <v>558</v>
      </c>
      <c r="C31" s="2349"/>
      <c r="D31" s="1232">
        <f t="shared" si="0"/>
        <v>0</v>
      </c>
      <c r="E31" s="1233"/>
      <c r="F31" s="1234"/>
      <c r="G31" s="1234"/>
      <c r="H31" s="1234"/>
      <c r="I31" s="1234"/>
      <c r="J31" s="1234"/>
      <c r="K31" s="1234"/>
      <c r="L31" s="1240"/>
    </row>
    <row r="32" spans="1:88" ht="24" customHeight="1">
      <c r="A32" s="2345"/>
      <c r="B32" s="2348" t="s">
        <v>559</v>
      </c>
      <c r="C32" s="2349"/>
      <c r="D32" s="1232">
        <f t="shared" si="0"/>
        <v>0</v>
      </c>
      <c r="E32" s="1233"/>
      <c r="F32" s="1234"/>
      <c r="G32" s="1234"/>
      <c r="H32" s="1234"/>
      <c r="I32" s="1234"/>
      <c r="J32" s="1234"/>
      <c r="K32" s="1234"/>
      <c r="L32" s="1240"/>
    </row>
    <row r="33" spans="1:73" s="216" customFormat="1" ht="21" customHeight="1">
      <c r="A33" s="2336"/>
      <c r="B33" s="2350" t="s">
        <v>560</v>
      </c>
      <c r="C33" s="2351"/>
      <c r="D33" s="1228">
        <f t="shared" si="0"/>
        <v>0</v>
      </c>
      <c r="E33" s="1229"/>
      <c r="F33" s="1230"/>
      <c r="G33" s="1230"/>
      <c r="H33" s="1230"/>
      <c r="I33" s="1230"/>
      <c r="J33" s="1230"/>
      <c r="K33" s="1230"/>
      <c r="L33" s="1241"/>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547"/>
    </row>
    <row r="61" spans="73:175" s="7" customFormat="1">
      <c r="BU61" s="547"/>
      <c r="BV61" s="216"/>
      <c r="BW61" s="243"/>
      <c r="BX61" s="243"/>
      <c r="BY61" s="243"/>
      <c r="BZ61" s="243"/>
      <c r="CA61" s="216"/>
      <c r="CB61" s="216"/>
      <c r="CC61" s="216"/>
      <c r="CD61" s="216"/>
      <c r="CE61" s="216"/>
      <c r="CF61" s="243"/>
      <c r="CG61" s="243"/>
      <c r="CH61" s="216"/>
      <c r="CI61" s="216"/>
      <c r="CJ61" s="216"/>
      <c r="CK61" s="216"/>
      <c r="CL61" s="216"/>
      <c r="CM61" s="216"/>
      <c r="CN61" s="216"/>
      <c r="CO61" s="216"/>
      <c r="CP61" s="216"/>
      <c r="CQ61" s="216"/>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row>
    <row r="123" spans="1:2" hidden="1"/>
    <row r="124" spans="1:2" hidden="1"/>
    <row r="125" spans="1:2" hidden="1"/>
    <row r="126" spans="1:2" hidden="1">
      <c r="A126" s="1242">
        <f>SUM(A10:J31)</f>
        <v>0</v>
      </c>
      <c r="B126" s="7" t="s">
        <v>426</v>
      </c>
    </row>
    <row r="127" spans="1:2" hidden="1">
      <c r="A127" s="1242">
        <f>SUM(BL:BU)</f>
        <v>0</v>
      </c>
      <c r="B127" s="7" t="s">
        <v>427</v>
      </c>
    </row>
    <row r="128" spans="1:2" hidden="1"/>
    <row r="129" hidden="1"/>
    <row r="130" hidden="1"/>
    <row r="199" spans="1:2" hidden="1">
      <c r="A199" s="1242">
        <f>SUM(B10:J14,B18:J22,D25:L30)</f>
        <v>0</v>
      </c>
      <c r="B199" s="7" t="s">
        <v>426</v>
      </c>
    </row>
    <row r="200" spans="1:2" hidden="1">
      <c r="A200" s="1242">
        <f>SUM(BL10:BS25)</f>
        <v>0</v>
      </c>
      <c r="B200" s="7" t="s">
        <v>427</v>
      </c>
    </row>
    <row r="206" spans="1:2" hidden="1">
      <c r="A206" s="1243">
        <f>SUM(A8:J30)</f>
        <v>0</v>
      </c>
    </row>
  </sheetData>
  <mergeCells count="13">
    <mergeCell ref="B28:C28"/>
    <mergeCell ref="A26:A28"/>
    <mergeCell ref="A29:A33"/>
    <mergeCell ref="B29:C29"/>
    <mergeCell ref="B30:C30"/>
    <mergeCell ref="B31:C31"/>
    <mergeCell ref="B32:C32"/>
    <mergeCell ref="B33:C33"/>
    <mergeCell ref="A7:J7"/>
    <mergeCell ref="A24:C24"/>
    <mergeCell ref="A25:C25"/>
    <mergeCell ref="B26:C26"/>
    <mergeCell ref="B27:C27"/>
  </mergeCells>
  <dataValidations count="2">
    <dataValidation type="whole" allowBlank="1" showInputMessage="1" showErrorMessage="1" errorTitle="ERROR" error="Debe ingresar un valor entero" sqref="M26:XFD1048576 A34:L1048576 A6:L22 M6:XFD25" xr:uid="{00000000-0002-0000-0600-000002000000}">
      <formula1>0</formula1>
      <formula2>99999999</formula2>
    </dataValidation>
    <dataValidation type="whole" allowBlank="1" showInputMessage="1" showErrorMessage="1" errorTitle="Error de ingreso" error="Debe ingresar sólo números enteros positivos." sqref="D25:L33" xr:uid="{00000000-0002-0000-0600-000000000000}">
      <formula1>0</formula1>
      <formula2>1000000000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V197"/>
  <sheetViews>
    <sheetView workbookViewId="0"/>
  </sheetViews>
  <sheetFormatPr defaultColWidth="11.42578125" defaultRowHeight="15"/>
  <cols>
    <col min="1" max="1" width="19.5703125" style="238" customWidth="1"/>
    <col min="2" max="2" width="36.85546875" style="238" customWidth="1"/>
    <col min="3" max="17" width="10.5703125" style="238" customWidth="1"/>
    <col min="18" max="18" width="64" style="238" customWidth="1"/>
    <col min="19" max="19" width="11.42578125" style="238"/>
    <col min="20" max="20" width="11.42578125" style="238" customWidth="1"/>
  </cols>
  <sheetData>
    <row r="1" spans="1:126">
      <c r="A1" s="541" t="s">
        <v>14</v>
      </c>
      <c r="B1" s="2"/>
      <c r="C1" s="1007"/>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24"/>
      <c r="BB1" s="224"/>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3"/>
      <c r="DN1" s="3"/>
      <c r="DO1" s="3"/>
      <c r="DP1" s="3"/>
      <c r="DQ1" s="3"/>
      <c r="DR1" s="3"/>
      <c r="DS1" s="3"/>
      <c r="DT1" s="3"/>
      <c r="DU1" s="3"/>
      <c r="DV1" s="3"/>
    </row>
    <row r="2" spans="1:126">
      <c r="A2" s="541" t="s">
        <v>15</v>
      </c>
      <c r="B2" s="2"/>
      <c r="C2" s="1007"/>
      <c r="D2" s="2"/>
      <c r="E2" s="2"/>
      <c r="F2" s="2"/>
      <c r="G2" s="2"/>
      <c r="H2" s="2"/>
      <c r="I2" s="2"/>
      <c r="J2" s="2"/>
      <c r="K2" s="2"/>
      <c r="L2" s="2"/>
      <c r="M2" s="2"/>
      <c r="N2" s="2"/>
      <c r="O2" s="3"/>
      <c r="P2" s="3"/>
      <c r="Q2" s="3"/>
      <c r="R2" s="3"/>
      <c r="S2" s="3"/>
      <c r="T2" s="3"/>
      <c r="U2" s="3"/>
      <c r="V2" s="3"/>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24"/>
      <c r="BB2" s="224"/>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6"/>
      <c r="CT2" s="226"/>
      <c r="CU2" s="226"/>
      <c r="CV2" s="226"/>
      <c r="CW2" s="226"/>
      <c r="CX2" s="226"/>
      <c r="CY2" s="226"/>
      <c r="CZ2" s="226"/>
      <c r="DA2" s="226"/>
      <c r="DB2" s="226"/>
      <c r="DC2" s="226"/>
      <c r="DD2" s="226"/>
      <c r="DE2" s="226"/>
      <c r="DF2" s="226"/>
      <c r="DG2" s="226"/>
      <c r="DH2" s="226"/>
      <c r="DI2" s="226"/>
      <c r="DJ2" s="226"/>
      <c r="DK2" s="226"/>
      <c r="DL2" s="226"/>
      <c r="DM2" s="3"/>
      <c r="DN2" s="3"/>
      <c r="DO2" s="3"/>
      <c r="DP2" s="3"/>
      <c r="DQ2" s="3"/>
      <c r="DR2" s="3"/>
      <c r="DS2" s="3"/>
      <c r="DT2" s="3"/>
      <c r="DU2" s="3"/>
      <c r="DV2" s="3"/>
    </row>
    <row r="3" spans="1:126">
      <c r="A3" s="541" t="s">
        <v>16</v>
      </c>
      <c r="B3" s="2"/>
      <c r="C3" s="1008"/>
      <c r="D3" s="2"/>
      <c r="E3" s="2"/>
      <c r="F3" s="2"/>
      <c r="G3" s="2"/>
      <c r="H3" s="2"/>
      <c r="I3" s="2"/>
      <c r="J3" s="2"/>
      <c r="K3" s="2"/>
      <c r="L3" s="2"/>
      <c r="M3" s="2"/>
      <c r="N3" s="2"/>
      <c r="O3" s="3"/>
      <c r="P3" s="3"/>
      <c r="Q3" s="3"/>
      <c r="R3" s="3"/>
      <c r="S3" s="3"/>
      <c r="T3" s="3"/>
      <c r="U3" s="3"/>
      <c r="V3" s="3"/>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24"/>
      <c r="BB3" s="224"/>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3"/>
      <c r="DN3" s="3"/>
      <c r="DO3" s="3"/>
      <c r="DP3" s="3"/>
      <c r="DQ3" s="3"/>
      <c r="DR3" s="3"/>
      <c r="DS3" s="3"/>
      <c r="DT3" s="3"/>
      <c r="DU3" s="3"/>
      <c r="DV3" s="3"/>
    </row>
    <row r="4" spans="1:126">
      <c r="A4" s="541" t="s">
        <v>17</v>
      </c>
      <c r="B4" s="2"/>
      <c r="C4" s="1007"/>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24"/>
      <c r="BB4" s="224"/>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3"/>
      <c r="DN4" s="3"/>
      <c r="DO4" s="3"/>
      <c r="DP4" s="3"/>
      <c r="DQ4" s="3"/>
      <c r="DR4" s="3"/>
      <c r="DS4" s="3"/>
      <c r="DT4" s="3"/>
      <c r="DU4" s="3"/>
      <c r="DV4" s="3"/>
    </row>
    <row r="5" spans="1:126">
      <c r="A5" s="541" t="s">
        <v>18</v>
      </c>
      <c r="B5" s="2"/>
      <c r="C5" s="1007"/>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24"/>
      <c r="BB5" s="224"/>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3"/>
      <c r="DN5" s="3"/>
      <c r="DO5" s="3"/>
      <c r="DP5" s="3"/>
      <c r="DQ5" s="3"/>
      <c r="DR5" s="3"/>
      <c r="DS5" s="3"/>
      <c r="DT5" s="3"/>
      <c r="DU5" s="3"/>
      <c r="DV5" s="3"/>
    </row>
    <row r="6" spans="1:126">
      <c r="A6" s="2331" t="s">
        <v>561</v>
      </c>
      <c r="B6" s="2331"/>
      <c r="C6" s="2331"/>
      <c r="D6" s="2331"/>
      <c r="E6" s="2331"/>
      <c r="F6" s="2331"/>
      <c r="G6" s="2331"/>
      <c r="H6" s="2331"/>
      <c r="I6" s="2331"/>
      <c r="J6" s="2331"/>
      <c r="K6" s="2331"/>
      <c r="L6" s="2331"/>
      <c r="M6" s="2331"/>
      <c r="N6" s="2331"/>
      <c r="O6" s="2331"/>
      <c r="P6" s="2331"/>
      <c r="Q6" s="2331"/>
      <c r="R6" s="2331"/>
      <c r="S6" s="2331"/>
      <c r="T6" s="2331"/>
    </row>
    <row r="8" spans="1:126">
      <c r="A8" s="1244" t="s">
        <v>562</v>
      </c>
      <c r="B8" s="1244"/>
      <c r="C8" s="1244"/>
      <c r="D8" s="1244"/>
      <c r="E8" s="1244"/>
      <c r="F8" s="1244"/>
      <c r="G8" s="1244"/>
      <c r="H8" s="1244"/>
    </row>
    <row r="9" spans="1:126">
      <c r="A9" s="2110" t="s">
        <v>157</v>
      </c>
      <c r="B9" s="2112"/>
      <c r="C9" s="2352" t="s">
        <v>23</v>
      </c>
      <c r="D9" s="2353"/>
      <c r="E9" s="2354"/>
      <c r="F9" s="2352" t="s">
        <v>563</v>
      </c>
      <c r="G9" s="2353"/>
      <c r="H9" s="2354"/>
      <c r="I9" s="2352" t="s">
        <v>564</v>
      </c>
      <c r="J9" s="2353"/>
      <c r="K9" s="2353"/>
      <c r="L9" s="2355" t="s">
        <v>565</v>
      </c>
      <c r="M9" s="2353"/>
      <c r="N9" s="2356"/>
      <c r="O9" s="2357" t="s">
        <v>566</v>
      </c>
      <c r="P9" s="2358"/>
      <c r="Q9" s="2359"/>
    </row>
    <row r="10" spans="1:126" ht="21">
      <c r="A10" s="2113"/>
      <c r="B10" s="2115"/>
      <c r="C10" s="1245" t="s">
        <v>173</v>
      </c>
      <c r="D10" s="1246" t="s">
        <v>174</v>
      </c>
      <c r="E10" s="1247" t="s">
        <v>175</v>
      </c>
      <c r="F10" s="1246" t="s">
        <v>173</v>
      </c>
      <c r="G10" s="1246" t="s">
        <v>174</v>
      </c>
      <c r="H10" s="1247" t="s">
        <v>175</v>
      </c>
      <c r="I10" s="1246" t="s">
        <v>173</v>
      </c>
      <c r="J10" s="1246" t="s">
        <v>174</v>
      </c>
      <c r="K10" s="1248" t="s">
        <v>175</v>
      </c>
      <c r="L10" s="1249" t="s">
        <v>173</v>
      </c>
      <c r="M10" s="1246" t="s">
        <v>174</v>
      </c>
      <c r="N10" s="1250" t="s">
        <v>175</v>
      </c>
      <c r="O10" s="1247" t="s">
        <v>173</v>
      </c>
      <c r="P10" s="1246" t="s">
        <v>174</v>
      </c>
      <c r="Q10" s="1251" t="s">
        <v>175</v>
      </c>
      <c r="R10" s="1252"/>
    </row>
    <row r="11" spans="1:126">
      <c r="A11" s="2362" t="s">
        <v>567</v>
      </c>
      <c r="B11" s="2363"/>
      <c r="C11" s="1253">
        <v>0</v>
      </c>
      <c r="D11" s="1254">
        <v>0</v>
      </c>
      <c r="E11" s="1255">
        <v>0</v>
      </c>
      <c r="F11" s="1253">
        <v>0</v>
      </c>
      <c r="G11" s="1256"/>
      <c r="H11" s="1257"/>
      <c r="I11" s="1253">
        <v>0</v>
      </c>
      <c r="J11" s="1256"/>
      <c r="K11" s="1258"/>
      <c r="L11" s="1259">
        <v>0</v>
      </c>
      <c r="M11" s="1256"/>
      <c r="N11" s="1260"/>
      <c r="O11" s="1255">
        <v>0</v>
      </c>
      <c r="P11" s="1256"/>
      <c r="Q11" s="1257"/>
      <c r="R11" s="1261" t="str">
        <f>AK10 &amp; "" &amp; AL10 &amp; " " &amp; AM10 &amp; " " &amp; AN10 &amp; " " &amp; AK11 &amp; " " &amp; AL11 &amp; " " &amp; AM11 &amp; " " &amp; AN11</f>
        <v xml:space="preserve">      </v>
      </c>
    </row>
    <row r="12" spans="1:126">
      <c r="A12" s="1899" t="s">
        <v>198</v>
      </c>
      <c r="B12" s="1262" t="s">
        <v>568</v>
      </c>
      <c r="C12" s="1263">
        <v>0</v>
      </c>
      <c r="D12" s="1264">
        <v>0</v>
      </c>
      <c r="E12" s="1265">
        <v>0</v>
      </c>
      <c r="F12" s="1263">
        <v>0</v>
      </c>
      <c r="G12" s="1266"/>
      <c r="H12" s="1267"/>
      <c r="I12" s="1263">
        <v>0</v>
      </c>
      <c r="J12" s="1266"/>
      <c r="K12" s="1268"/>
      <c r="L12" s="1269">
        <v>0</v>
      </c>
      <c r="M12" s="1266"/>
      <c r="N12" s="1270"/>
      <c r="O12" s="1271">
        <v>0</v>
      </c>
      <c r="P12" s="1266"/>
      <c r="Q12" s="1267"/>
      <c r="R12" s="1261" t="str">
        <f>AK12 &amp; " " &amp; AL12 &amp; " " &amp; AM12 &amp; " " &amp; AN12</f>
        <v xml:space="preserve">   </v>
      </c>
    </row>
    <row r="13" spans="1:126">
      <c r="A13" s="1899"/>
      <c r="B13" s="1272" t="s">
        <v>569</v>
      </c>
      <c r="C13" s="1273">
        <v>0</v>
      </c>
      <c r="D13" s="1274">
        <v>0</v>
      </c>
      <c r="E13" s="1265">
        <v>0</v>
      </c>
      <c r="F13" s="1273">
        <v>0</v>
      </c>
      <c r="G13" s="1275"/>
      <c r="H13" s="1276"/>
      <c r="I13" s="1273">
        <v>0</v>
      </c>
      <c r="J13" s="1275"/>
      <c r="K13" s="1277"/>
      <c r="L13" s="1278">
        <v>0</v>
      </c>
      <c r="M13" s="1275"/>
      <c r="N13" s="1279"/>
      <c r="O13" s="1280">
        <v>0</v>
      </c>
      <c r="P13" s="1275"/>
      <c r="Q13" s="1276"/>
      <c r="R13" s="1261" t="str">
        <f>AK13 &amp; " " &amp; AL13 &amp; " " &amp; AM13 &amp; " " &amp; AN13</f>
        <v xml:space="preserve">   </v>
      </c>
    </row>
    <row r="14" spans="1:126">
      <c r="A14" s="1899"/>
      <c r="B14" s="1281" t="s">
        <v>570</v>
      </c>
      <c r="C14" s="1282">
        <v>0</v>
      </c>
      <c r="D14" s="1283">
        <v>0</v>
      </c>
      <c r="E14" s="1284">
        <v>0</v>
      </c>
      <c r="F14" s="1282">
        <v>0</v>
      </c>
      <c r="G14" s="1285"/>
      <c r="H14" s="1286"/>
      <c r="I14" s="1282">
        <v>0</v>
      </c>
      <c r="J14" s="1285"/>
      <c r="K14" s="1287"/>
      <c r="L14" s="1288">
        <v>0</v>
      </c>
      <c r="M14" s="1285"/>
      <c r="N14" s="1289"/>
      <c r="O14" s="1284">
        <v>0</v>
      </c>
      <c r="P14" s="1285"/>
      <c r="Q14" s="1286"/>
      <c r="R14" s="1261" t="str">
        <f>AK14 &amp; " " &amp; AL14 &amp; " " &amp; AM14 &amp; " " &amp; AN14</f>
        <v xml:space="preserve">   </v>
      </c>
    </row>
    <row r="15" spans="1:126">
      <c r="A15" s="1899"/>
      <c r="B15" s="1290" t="s">
        <v>191</v>
      </c>
      <c r="C15" s="1291">
        <v>0</v>
      </c>
      <c r="D15" s="1292">
        <v>0</v>
      </c>
      <c r="E15" s="1293">
        <v>0</v>
      </c>
      <c r="F15" s="1291">
        <v>0</v>
      </c>
      <c r="G15" s="1292">
        <v>0</v>
      </c>
      <c r="H15" s="1293">
        <v>0</v>
      </c>
      <c r="I15" s="1291">
        <v>0</v>
      </c>
      <c r="J15" s="1292">
        <v>0</v>
      </c>
      <c r="K15" s="1294">
        <v>0</v>
      </c>
      <c r="L15" s="1295">
        <v>0</v>
      </c>
      <c r="M15" s="1292">
        <v>0</v>
      </c>
      <c r="N15" s="1296">
        <v>0</v>
      </c>
      <c r="O15" s="1293">
        <v>0</v>
      </c>
      <c r="P15" s="1292">
        <v>0</v>
      </c>
      <c r="Q15" s="1297">
        <v>0</v>
      </c>
      <c r="R15" s="1252"/>
    </row>
    <row r="16" spans="1:126">
      <c r="A16" s="1899"/>
      <c r="B16" s="1298" t="s">
        <v>571</v>
      </c>
      <c r="C16" s="1263">
        <v>0</v>
      </c>
      <c r="D16" s="1264">
        <v>0</v>
      </c>
      <c r="E16" s="1265">
        <v>0</v>
      </c>
      <c r="F16" s="1263">
        <v>0</v>
      </c>
      <c r="G16" s="1299"/>
      <c r="H16" s="1300"/>
      <c r="I16" s="1263">
        <v>0</v>
      </c>
      <c r="J16" s="1299"/>
      <c r="K16" s="1301"/>
      <c r="L16" s="1302">
        <v>0</v>
      </c>
      <c r="M16" s="1299"/>
      <c r="N16" s="1303"/>
      <c r="O16" s="1265">
        <v>0</v>
      </c>
      <c r="P16" s="1299"/>
      <c r="Q16" s="1300"/>
      <c r="R16" s="1261" t="str">
        <f>AK16 &amp; " " &amp; AL16 &amp; " " &amp; AM16 &amp; " " &amp; AN16</f>
        <v xml:space="preserve">   </v>
      </c>
    </row>
    <row r="17" spans="1:18">
      <c r="A17" s="1899"/>
      <c r="B17" s="305" t="s">
        <v>572</v>
      </c>
      <c r="C17" s="1304">
        <v>0</v>
      </c>
      <c r="D17" s="1305">
        <v>0</v>
      </c>
      <c r="E17" s="1306">
        <v>0</v>
      </c>
      <c r="F17" s="1304">
        <v>0</v>
      </c>
      <c r="G17" s="1307"/>
      <c r="H17" s="1308"/>
      <c r="I17" s="1304">
        <v>0</v>
      </c>
      <c r="J17" s="1307"/>
      <c r="K17" s="1309"/>
      <c r="L17" s="1310">
        <v>0</v>
      </c>
      <c r="M17" s="1307"/>
      <c r="N17" s="1311"/>
      <c r="O17" s="1312">
        <v>0</v>
      </c>
      <c r="P17" s="1307"/>
      <c r="Q17" s="1308"/>
      <c r="R17" s="1261" t="str">
        <f>AK17 &amp; " " &amp; AL17 &amp; " " &amp; AM17 &amp; " " &amp; AN17</f>
        <v xml:space="preserve">   </v>
      </c>
    </row>
    <row r="18" spans="1:18">
      <c r="A18" s="1899"/>
      <c r="B18" s="1313" t="s">
        <v>191</v>
      </c>
      <c r="C18" s="1253">
        <v>0</v>
      </c>
      <c r="D18" s="1254">
        <v>0</v>
      </c>
      <c r="E18" s="1255">
        <v>0</v>
      </c>
      <c r="F18" s="1253">
        <v>0</v>
      </c>
      <c r="G18" s="1254">
        <v>0</v>
      </c>
      <c r="H18" s="1255">
        <v>0</v>
      </c>
      <c r="I18" s="1253">
        <v>0</v>
      </c>
      <c r="J18" s="1254">
        <v>0</v>
      </c>
      <c r="K18" s="1314">
        <v>0</v>
      </c>
      <c r="L18" s="1259">
        <v>0</v>
      </c>
      <c r="M18" s="1254">
        <v>0</v>
      </c>
      <c r="N18" s="1315">
        <v>0</v>
      </c>
      <c r="O18" s="1255">
        <v>0</v>
      </c>
      <c r="P18" s="1254">
        <v>0</v>
      </c>
      <c r="Q18" s="1316">
        <v>0</v>
      </c>
      <c r="R18" s="1252"/>
    </row>
    <row r="19" spans="1:18">
      <c r="A19" s="1900"/>
      <c r="B19" s="1317" t="s">
        <v>573</v>
      </c>
      <c r="C19" s="1291">
        <v>0</v>
      </c>
      <c r="D19" s="1292">
        <v>0</v>
      </c>
      <c r="E19" s="1293">
        <v>0</v>
      </c>
      <c r="F19" s="1291">
        <v>0</v>
      </c>
      <c r="G19" s="1266"/>
      <c r="H19" s="1267"/>
      <c r="I19" s="1318">
        <v>0</v>
      </c>
      <c r="J19" s="1266"/>
      <c r="K19" s="1268"/>
      <c r="L19" s="1269">
        <v>0</v>
      </c>
      <c r="M19" s="1266"/>
      <c r="N19" s="1270"/>
      <c r="O19" s="1271">
        <v>0</v>
      </c>
      <c r="P19" s="1266"/>
      <c r="Q19" s="1267"/>
      <c r="R19" s="1261" t="str">
        <f>AK19 &amp; " " &amp; AL19 &amp; " " &amp; AM19 &amp; " " &amp; AN19</f>
        <v xml:space="preserve">   </v>
      </c>
    </row>
    <row r="20" spans="1:18">
      <c r="A20" s="1898" t="s">
        <v>184</v>
      </c>
      <c r="B20" s="1319" t="s">
        <v>574</v>
      </c>
      <c r="C20" s="1320">
        <f t="shared" ref="C20:C38" si="0">SUM(D20:E20)</f>
        <v>0</v>
      </c>
      <c r="D20" s="1264">
        <v>0</v>
      </c>
      <c r="E20" s="1265">
        <v>0</v>
      </c>
      <c r="F20" s="1321">
        <f>SUM(G20:H20)</f>
        <v>0</v>
      </c>
      <c r="G20" s="1275"/>
      <c r="H20" s="1276"/>
      <c r="I20" s="1322">
        <f>SUM(J20:K20)</f>
        <v>0</v>
      </c>
      <c r="J20" s="1275"/>
      <c r="K20" s="1277"/>
      <c r="L20" s="1323">
        <f>SUM(M20:N20)</f>
        <v>0</v>
      </c>
      <c r="M20" s="1275"/>
      <c r="N20" s="1279"/>
      <c r="O20" s="1324">
        <f>SUM(P20:Q20)</f>
        <v>0</v>
      </c>
      <c r="P20" s="1275"/>
      <c r="Q20" s="1276"/>
      <c r="R20" s="1261" t="str">
        <f>AK20 &amp; " " &amp; AL20 &amp; " " &amp; AM20 &amp; " " &amp; AN20</f>
        <v xml:space="preserve">   </v>
      </c>
    </row>
    <row r="21" spans="1:18">
      <c r="A21" s="1899"/>
      <c r="B21" s="1272" t="s">
        <v>575</v>
      </c>
      <c r="C21" s="1325">
        <f t="shared" si="0"/>
        <v>0</v>
      </c>
      <c r="D21" s="1305">
        <v>0</v>
      </c>
      <c r="E21" s="1306">
        <v>0</v>
      </c>
      <c r="F21" s="1326">
        <f>SUM(G21:H21)</f>
        <v>0</v>
      </c>
      <c r="G21" s="1285"/>
      <c r="H21" s="1286"/>
      <c r="I21" s="1327">
        <f>SUM(J21:K21)</f>
        <v>0</v>
      </c>
      <c r="J21" s="1285"/>
      <c r="K21" s="1287"/>
      <c r="L21" s="1328">
        <f>SUM(M21:N21)</f>
        <v>0</v>
      </c>
      <c r="M21" s="1285"/>
      <c r="N21" s="1289"/>
      <c r="O21" s="1329">
        <f>SUM(P21:Q21)</f>
        <v>0</v>
      </c>
      <c r="P21" s="1285"/>
      <c r="Q21" s="1286"/>
      <c r="R21" s="1261" t="str">
        <f>AK21 &amp; " " &amp; AL21 &amp; " " &amp; AM21 &amp; " " &amp; AN21</f>
        <v xml:space="preserve">   </v>
      </c>
    </row>
    <row r="22" spans="1:18">
      <c r="A22" s="1899"/>
      <c r="B22" s="1330" t="s">
        <v>191</v>
      </c>
      <c r="C22" s="1331">
        <f t="shared" si="0"/>
        <v>0</v>
      </c>
      <c r="D22" s="1254">
        <v>0</v>
      </c>
      <c r="E22" s="1255">
        <v>0</v>
      </c>
      <c r="F22" s="1253">
        <v>0</v>
      </c>
      <c r="G22" s="1254">
        <v>0</v>
      </c>
      <c r="H22" s="1255">
        <v>0</v>
      </c>
      <c r="I22" s="1253">
        <v>0</v>
      </c>
      <c r="J22" s="1254">
        <v>0</v>
      </c>
      <c r="K22" s="1314">
        <v>0</v>
      </c>
      <c r="L22" s="1259">
        <v>0</v>
      </c>
      <c r="M22" s="1254">
        <v>0</v>
      </c>
      <c r="N22" s="1315">
        <v>0</v>
      </c>
      <c r="O22" s="1255">
        <v>0</v>
      </c>
      <c r="P22" s="1254">
        <v>0</v>
      </c>
      <c r="Q22" s="1316">
        <v>0</v>
      </c>
      <c r="R22" s="1252"/>
    </row>
    <row r="23" spans="1:18">
      <c r="A23" s="1899"/>
      <c r="B23" s="1262" t="s">
        <v>576</v>
      </c>
      <c r="C23" s="1320">
        <f t="shared" si="0"/>
        <v>0</v>
      </c>
      <c r="D23" s="1264">
        <v>0</v>
      </c>
      <c r="E23" s="1265">
        <v>0</v>
      </c>
      <c r="F23" s="1321">
        <f>SUM(G23:H23)</f>
        <v>0</v>
      </c>
      <c r="G23" s="1299"/>
      <c r="H23" s="1300"/>
      <c r="I23" s="1321">
        <f>SUM(J23:K23)</f>
        <v>0</v>
      </c>
      <c r="J23" s="1299"/>
      <c r="K23" s="1268"/>
      <c r="L23" s="1332">
        <f>SUM(M23:N23)</f>
        <v>0</v>
      </c>
      <c r="M23" s="1299"/>
      <c r="N23" s="1303"/>
      <c r="O23" s="1333">
        <f>SUM(P23:Q23)</f>
        <v>0</v>
      </c>
      <c r="P23" s="1299"/>
      <c r="Q23" s="1300"/>
      <c r="R23" s="1261" t="str">
        <f>AK23 &amp; " " &amp; AL23 &amp; " " &amp; AM23 &amp; " " &amp; AN23</f>
        <v xml:space="preserve">   </v>
      </c>
    </row>
    <row r="24" spans="1:18">
      <c r="A24" s="1899"/>
      <c r="B24" s="1334" t="s">
        <v>577</v>
      </c>
      <c r="C24" s="1325">
        <f t="shared" si="0"/>
        <v>0</v>
      </c>
      <c r="D24" s="1305">
        <v>0</v>
      </c>
      <c r="E24" s="1306">
        <v>0</v>
      </c>
      <c r="F24" s="1326">
        <f>SUM(G24:H24)</f>
        <v>0</v>
      </c>
      <c r="G24" s="1307"/>
      <c r="H24" s="1308"/>
      <c r="I24" s="1326">
        <f>SUM(J24:K24)</f>
        <v>0</v>
      </c>
      <c r="J24" s="1307"/>
      <c r="K24" s="1287"/>
      <c r="L24" s="1335">
        <f>SUM(M24:N24)</f>
        <v>0</v>
      </c>
      <c r="M24" s="1307"/>
      <c r="N24" s="1311"/>
      <c r="O24" s="1336">
        <f>SUM(P24:Q24)</f>
        <v>0</v>
      </c>
      <c r="P24" s="1307"/>
      <c r="Q24" s="1308"/>
      <c r="R24" s="1261" t="str">
        <f>AK24 &amp; " " &amp; AL24 &amp; " " &amp; AM24 &amp; " " &amp; AN24</f>
        <v xml:space="preserve">   </v>
      </c>
    </row>
    <row r="25" spans="1:18">
      <c r="A25" s="1899"/>
      <c r="B25" s="1330" t="s">
        <v>191</v>
      </c>
      <c r="C25" s="1253">
        <v>0</v>
      </c>
      <c r="D25" s="1254">
        <v>0</v>
      </c>
      <c r="E25" s="1255">
        <v>0</v>
      </c>
      <c r="F25" s="1253">
        <v>0</v>
      </c>
      <c r="G25" s="1254">
        <v>0</v>
      </c>
      <c r="H25" s="1255">
        <v>0</v>
      </c>
      <c r="I25" s="1253">
        <v>0</v>
      </c>
      <c r="J25" s="1254">
        <v>0</v>
      </c>
      <c r="K25" s="1314">
        <v>0</v>
      </c>
      <c r="L25" s="1259">
        <v>0</v>
      </c>
      <c r="M25" s="1254">
        <v>0</v>
      </c>
      <c r="N25" s="1315">
        <v>0</v>
      </c>
      <c r="O25" s="1255">
        <v>0</v>
      </c>
      <c r="P25" s="1254">
        <v>0</v>
      </c>
      <c r="Q25" s="1316">
        <v>0</v>
      </c>
      <c r="R25" s="1252"/>
    </row>
    <row r="26" spans="1:18">
      <c r="A26" s="1900"/>
      <c r="B26" s="1317" t="s">
        <v>578</v>
      </c>
      <c r="C26" s="1337">
        <f t="shared" si="0"/>
        <v>0</v>
      </c>
      <c r="D26" s="1292">
        <v>0</v>
      </c>
      <c r="E26" s="1293">
        <v>0</v>
      </c>
      <c r="F26" s="1337">
        <f>SUM(G26:H26)</f>
        <v>0</v>
      </c>
      <c r="G26" s="1256"/>
      <c r="H26" s="1257"/>
      <c r="I26" s="1337">
        <f>SUM(J26:K26)</f>
        <v>0</v>
      </c>
      <c r="J26" s="1256"/>
      <c r="K26" s="1258"/>
      <c r="L26" s="1338">
        <f>SUM(M26:N26)</f>
        <v>0</v>
      </c>
      <c r="M26" s="1256"/>
      <c r="N26" s="1260"/>
      <c r="O26" s="1339">
        <f>SUM(P26:Q26)</f>
        <v>0</v>
      </c>
      <c r="P26" s="1256"/>
      <c r="Q26" s="1257"/>
      <c r="R26" s="1261" t="str">
        <f>AK26 &amp; " " &amp; AL26 &amp; " " &amp; AM26 &amp; " " &amp; AN26</f>
        <v xml:space="preserve">   </v>
      </c>
    </row>
    <row r="27" spans="1:18">
      <c r="A27" s="1898" t="s">
        <v>579</v>
      </c>
      <c r="B27" s="328" t="s">
        <v>580</v>
      </c>
      <c r="C27" s="1320">
        <f t="shared" si="0"/>
        <v>0</v>
      </c>
      <c r="D27" s="1264">
        <v>0</v>
      </c>
      <c r="E27" s="1265">
        <v>0</v>
      </c>
      <c r="F27" s="1321">
        <f>SUM(G27:H27)</f>
        <v>0</v>
      </c>
      <c r="G27" s="1266"/>
      <c r="H27" s="1267"/>
      <c r="I27" s="1340">
        <f>SUM(J27:K27)</f>
        <v>0</v>
      </c>
      <c r="J27" s="1266"/>
      <c r="K27" s="1268"/>
      <c r="L27" s="1341">
        <f>SUM(M27:N27)</f>
        <v>0</v>
      </c>
      <c r="M27" s="1266"/>
      <c r="N27" s="1270"/>
      <c r="O27" s="1342">
        <f>SUM(P27:Q27)</f>
        <v>0</v>
      </c>
      <c r="P27" s="1266"/>
      <c r="Q27" s="1267"/>
      <c r="R27" s="1261" t="str">
        <f>AK27 &amp; " " &amp; AL27 &amp; " " &amp; AM27 &amp; " " &amp; AN27</f>
        <v xml:space="preserve">   </v>
      </c>
    </row>
    <row r="28" spans="1:18">
      <c r="A28" s="1899"/>
      <c r="B28" s="1343" t="s">
        <v>581</v>
      </c>
      <c r="C28" s="1344">
        <f t="shared" si="0"/>
        <v>0</v>
      </c>
      <c r="D28" s="1274">
        <v>0</v>
      </c>
      <c r="E28" s="1265">
        <v>0</v>
      </c>
      <c r="F28" s="1322">
        <f>SUM(G28:H28)</f>
        <v>0</v>
      </c>
      <c r="G28" s="1275"/>
      <c r="H28" s="1276"/>
      <c r="I28" s="1322">
        <f>SUM(J28:K28)</f>
        <v>0</v>
      </c>
      <c r="J28" s="1275"/>
      <c r="K28" s="1277"/>
      <c r="L28" s="1323">
        <f>SUM(M28:N28)</f>
        <v>0</v>
      </c>
      <c r="M28" s="1275"/>
      <c r="N28" s="1279"/>
      <c r="O28" s="1324">
        <f>SUM(P28:Q28)</f>
        <v>0</v>
      </c>
      <c r="P28" s="1275"/>
      <c r="Q28" s="1276"/>
      <c r="R28" s="1261" t="str">
        <f>AK28 &amp; " " &amp; AL28 &amp; " " &amp; AM28 &amp; " " &amp; AN28</f>
        <v xml:space="preserve">   </v>
      </c>
    </row>
    <row r="29" spans="1:18">
      <c r="A29" s="1899"/>
      <c r="B29" s="1345" t="s">
        <v>582</v>
      </c>
      <c r="C29" s="1325">
        <f t="shared" si="0"/>
        <v>0</v>
      </c>
      <c r="D29" s="1305">
        <v>0</v>
      </c>
      <c r="E29" s="1306">
        <v>0</v>
      </c>
      <c r="F29" s="1326">
        <f>SUM(G29:H29)</f>
        <v>0</v>
      </c>
      <c r="G29" s="1285"/>
      <c r="H29" s="1286"/>
      <c r="I29" s="1327">
        <f>SUM(J29:K29)</f>
        <v>0</v>
      </c>
      <c r="J29" s="1285"/>
      <c r="K29" s="1287"/>
      <c r="L29" s="1328">
        <f>SUM(M29:N29)</f>
        <v>0</v>
      </c>
      <c r="M29" s="1285"/>
      <c r="N29" s="1289"/>
      <c r="O29" s="1329">
        <f>SUM(P29:Q29)</f>
        <v>0</v>
      </c>
      <c r="P29" s="1285"/>
      <c r="Q29" s="1286"/>
      <c r="R29" s="1261" t="str">
        <f>AK29 &amp; " " &amp; AL29 &amp; " " &amp; AM29 &amp; " " &amp; AN29</f>
        <v xml:space="preserve">   </v>
      </c>
    </row>
    <row r="30" spans="1:18">
      <c r="A30" s="1900"/>
      <c r="B30" s="317" t="s">
        <v>23</v>
      </c>
      <c r="C30" s="1253">
        <v>0</v>
      </c>
      <c r="D30" s="1254">
        <v>0</v>
      </c>
      <c r="E30" s="1255">
        <v>0</v>
      </c>
      <c r="F30" s="1253">
        <v>0</v>
      </c>
      <c r="G30" s="1254">
        <v>0</v>
      </c>
      <c r="H30" s="1255">
        <v>0</v>
      </c>
      <c r="I30" s="1253">
        <v>0</v>
      </c>
      <c r="J30" s="1254">
        <v>0</v>
      </c>
      <c r="K30" s="1314">
        <v>0</v>
      </c>
      <c r="L30" s="1259">
        <v>0</v>
      </c>
      <c r="M30" s="1254">
        <v>0</v>
      </c>
      <c r="N30" s="1315">
        <v>0</v>
      </c>
      <c r="O30" s="1255">
        <v>0</v>
      </c>
      <c r="P30" s="1254">
        <v>0</v>
      </c>
      <c r="Q30" s="1316">
        <v>0</v>
      </c>
      <c r="R30" s="1252"/>
    </row>
    <row r="31" spans="1:18">
      <c r="A31" s="1899" t="s">
        <v>186</v>
      </c>
      <c r="B31" s="1346" t="s">
        <v>583</v>
      </c>
      <c r="C31" s="1320">
        <f t="shared" si="0"/>
        <v>0</v>
      </c>
      <c r="D31" s="1264">
        <v>0</v>
      </c>
      <c r="E31" s="1265">
        <v>0</v>
      </c>
      <c r="F31" s="1321">
        <f t="shared" ref="F31:F36" si="1">SUM(G31:H31)</f>
        <v>0</v>
      </c>
      <c r="G31" s="1266"/>
      <c r="H31" s="1267"/>
      <c r="I31" s="1340">
        <f t="shared" ref="I31:I36" si="2">SUM(J31:K31)</f>
        <v>0</v>
      </c>
      <c r="J31" s="1266"/>
      <c r="K31" s="1268"/>
      <c r="L31" s="1341">
        <f t="shared" ref="L31:L36" si="3">SUM(M31:N31)</f>
        <v>0</v>
      </c>
      <c r="M31" s="1266"/>
      <c r="N31" s="1270"/>
      <c r="O31" s="1342">
        <f t="shared" ref="O31:O36" si="4">SUM(P31:Q31)</f>
        <v>0</v>
      </c>
      <c r="P31" s="1266"/>
      <c r="Q31" s="1267"/>
      <c r="R31" s="1261" t="str">
        <f t="shared" ref="R31:R36" si="5">AK31 &amp; " " &amp; AL31 &amp; " " &amp; AM31 &amp; " " &amp; AN31</f>
        <v xml:space="preserve">   </v>
      </c>
    </row>
    <row r="32" spans="1:18">
      <c r="A32" s="1899"/>
      <c r="B32" s="361" t="s">
        <v>188</v>
      </c>
      <c r="C32" s="1344">
        <f t="shared" si="0"/>
        <v>0</v>
      </c>
      <c r="D32" s="1274">
        <v>0</v>
      </c>
      <c r="E32" s="1265">
        <v>0</v>
      </c>
      <c r="F32" s="1322">
        <f t="shared" si="1"/>
        <v>0</v>
      </c>
      <c r="G32" s="1275"/>
      <c r="H32" s="1276"/>
      <c r="I32" s="1322">
        <f t="shared" si="2"/>
        <v>0</v>
      </c>
      <c r="J32" s="1275"/>
      <c r="K32" s="1277"/>
      <c r="L32" s="1323">
        <f t="shared" si="3"/>
        <v>0</v>
      </c>
      <c r="M32" s="1275"/>
      <c r="N32" s="1279"/>
      <c r="O32" s="1324">
        <f t="shared" si="4"/>
        <v>0</v>
      </c>
      <c r="P32" s="1275"/>
      <c r="Q32" s="1276"/>
      <c r="R32" s="1261" t="str">
        <f t="shared" si="5"/>
        <v xml:space="preserve">   </v>
      </c>
    </row>
    <row r="33" spans="1:18">
      <c r="A33" s="1899"/>
      <c r="B33" s="1343" t="s">
        <v>189</v>
      </c>
      <c r="C33" s="1344">
        <f t="shared" si="0"/>
        <v>0</v>
      </c>
      <c r="D33" s="1274">
        <v>0</v>
      </c>
      <c r="E33" s="1265">
        <v>0</v>
      </c>
      <c r="F33" s="1322">
        <f t="shared" si="1"/>
        <v>0</v>
      </c>
      <c r="G33" s="1275"/>
      <c r="H33" s="1276"/>
      <c r="I33" s="1322">
        <f t="shared" si="2"/>
        <v>0</v>
      </c>
      <c r="J33" s="1275"/>
      <c r="K33" s="1277"/>
      <c r="L33" s="1323">
        <f t="shared" si="3"/>
        <v>0</v>
      </c>
      <c r="M33" s="1275"/>
      <c r="N33" s="1279"/>
      <c r="O33" s="1324">
        <f t="shared" si="4"/>
        <v>0</v>
      </c>
      <c r="P33" s="1275"/>
      <c r="Q33" s="1276"/>
      <c r="R33" s="1261" t="str">
        <f t="shared" si="5"/>
        <v xml:space="preserve">   </v>
      </c>
    </row>
    <row r="34" spans="1:18">
      <c r="A34" s="1899"/>
      <c r="B34" s="361" t="s">
        <v>190</v>
      </c>
      <c r="C34" s="1344">
        <f t="shared" si="0"/>
        <v>0</v>
      </c>
      <c r="D34" s="1274">
        <v>0</v>
      </c>
      <c r="E34" s="1265">
        <v>0</v>
      </c>
      <c r="F34" s="1322">
        <f t="shared" si="1"/>
        <v>0</v>
      </c>
      <c r="G34" s="1275"/>
      <c r="H34" s="1276"/>
      <c r="I34" s="1322">
        <f t="shared" si="2"/>
        <v>0</v>
      </c>
      <c r="J34" s="1275"/>
      <c r="K34" s="1277"/>
      <c r="L34" s="1323">
        <f t="shared" si="3"/>
        <v>0</v>
      </c>
      <c r="M34" s="1275"/>
      <c r="N34" s="1279"/>
      <c r="O34" s="1324">
        <f t="shared" si="4"/>
        <v>0</v>
      </c>
      <c r="P34" s="1275"/>
      <c r="Q34" s="1276"/>
      <c r="R34" s="1261" t="str">
        <f t="shared" si="5"/>
        <v xml:space="preserve">   </v>
      </c>
    </row>
    <row r="35" spans="1:18">
      <c r="A35" s="1899"/>
      <c r="B35" s="361" t="s">
        <v>207</v>
      </c>
      <c r="C35" s="1344">
        <f t="shared" si="0"/>
        <v>0</v>
      </c>
      <c r="D35" s="1274">
        <v>0</v>
      </c>
      <c r="E35" s="1265">
        <v>0</v>
      </c>
      <c r="F35" s="1322">
        <f t="shared" si="1"/>
        <v>0</v>
      </c>
      <c r="G35" s="1275"/>
      <c r="H35" s="1276"/>
      <c r="I35" s="1322">
        <f t="shared" si="2"/>
        <v>0</v>
      </c>
      <c r="J35" s="1275"/>
      <c r="K35" s="1277"/>
      <c r="L35" s="1323">
        <f t="shared" si="3"/>
        <v>0</v>
      </c>
      <c r="M35" s="1275"/>
      <c r="N35" s="1279"/>
      <c r="O35" s="1324">
        <f t="shared" si="4"/>
        <v>0</v>
      </c>
      <c r="P35" s="1275"/>
      <c r="Q35" s="1276"/>
      <c r="R35" s="1261" t="str">
        <f t="shared" si="5"/>
        <v xml:space="preserve">   </v>
      </c>
    </row>
    <row r="36" spans="1:18">
      <c r="A36" s="1899"/>
      <c r="B36" s="330" t="s">
        <v>584</v>
      </c>
      <c r="C36" s="1325">
        <f t="shared" si="0"/>
        <v>0</v>
      </c>
      <c r="D36" s="1305">
        <v>0</v>
      </c>
      <c r="E36" s="1306">
        <v>0</v>
      </c>
      <c r="F36" s="1326">
        <f t="shared" si="1"/>
        <v>0</v>
      </c>
      <c r="G36" s="1285"/>
      <c r="H36" s="1286"/>
      <c r="I36" s="1327">
        <f t="shared" si="2"/>
        <v>0</v>
      </c>
      <c r="J36" s="1285"/>
      <c r="K36" s="1287"/>
      <c r="L36" s="1328">
        <f t="shared" si="3"/>
        <v>0</v>
      </c>
      <c r="M36" s="1285"/>
      <c r="N36" s="1289"/>
      <c r="O36" s="1329">
        <f t="shared" si="4"/>
        <v>0</v>
      </c>
      <c r="P36" s="1285"/>
      <c r="Q36" s="1286"/>
      <c r="R36" s="1261" t="str">
        <f t="shared" si="5"/>
        <v xml:space="preserve">   </v>
      </c>
    </row>
    <row r="37" spans="1:18">
      <c r="A37" s="1899"/>
      <c r="B37" s="317" t="s">
        <v>191</v>
      </c>
      <c r="C37" s="1253">
        <v>0</v>
      </c>
      <c r="D37" s="1254">
        <v>0</v>
      </c>
      <c r="E37" s="1255">
        <v>0</v>
      </c>
      <c r="F37" s="1253">
        <v>0</v>
      </c>
      <c r="G37" s="1254">
        <v>0</v>
      </c>
      <c r="H37" s="1255">
        <v>0</v>
      </c>
      <c r="I37" s="1253">
        <v>0</v>
      </c>
      <c r="J37" s="1254">
        <v>0</v>
      </c>
      <c r="K37" s="1347">
        <v>0</v>
      </c>
      <c r="L37" s="1259">
        <v>0</v>
      </c>
      <c r="M37" s="1254">
        <v>0</v>
      </c>
      <c r="N37" s="1315">
        <v>0</v>
      </c>
      <c r="O37" s="1255">
        <v>0</v>
      </c>
      <c r="P37" s="1254">
        <v>0</v>
      </c>
      <c r="Q37" s="1316">
        <v>0</v>
      </c>
      <c r="R37" s="1252"/>
    </row>
    <row r="38" spans="1:18" ht="22.5">
      <c r="A38" s="1899"/>
      <c r="B38" s="1348" t="s">
        <v>192</v>
      </c>
      <c r="C38" s="1349">
        <f t="shared" si="0"/>
        <v>0</v>
      </c>
      <c r="D38" s="1350">
        <v>0</v>
      </c>
      <c r="E38" s="1351">
        <v>0</v>
      </c>
      <c r="F38" s="1352">
        <f>SUM(G38:H38)</f>
        <v>0</v>
      </c>
      <c r="G38" s="1353"/>
      <c r="H38" s="1354"/>
      <c r="I38" s="1352">
        <f>SUM(J38:K38)</f>
        <v>0</v>
      </c>
      <c r="J38" s="1353"/>
      <c r="K38" s="1355"/>
      <c r="L38" s="1356">
        <f>SUM(M38:N38)</f>
        <v>0</v>
      </c>
      <c r="M38" s="1353"/>
      <c r="N38" s="1357"/>
      <c r="O38" s="1358">
        <f>SUM(P38:Q38)</f>
        <v>0</v>
      </c>
      <c r="P38" s="1353"/>
      <c r="Q38" s="1354"/>
      <c r="R38" s="1261" t="str">
        <f>AK38 &amp; " " &amp; AL38 &amp; " " &amp; AM38 &amp; " " &amp; AN38</f>
        <v xml:space="preserve">   </v>
      </c>
    </row>
    <row r="39" spans="1:18">
      <c r="A39" s="1900"/>
      <c r="B39" s="318" t="s">
        <v>193</v>
      </c>
      <c r="C39" s="1253">
        <v>0</v>
      </c>
      <c r="D39" s="1254">
        <v>0</v>
      </c>
      <c r="E39" s="1359">
        <v>0</v>
      </c>
      <c r="F39" s="1253">
        <v>0</v>
      </c>
      <c r="G39" s="1254">
        <v>0</v>
      </c>
      <c r="H39" s="1359">
        <v>0</v>
      </c>
      <c r="I39" s="1253">
        <v>0</v>
      </c>
      <c r="J39" s="1254">
        <v>0</v>
      </c>
      <c r="K39" s="1347">
        <v>0</v>
      </c>
      <c r="L39" s="1259">
        <v>0</v>
      </c>
      <c r="M39" s="1254">
        <v>0</v>
      </c>
      <c r="N39" s="1315">
        <v>0</v>
      </c>
      <c r="O39" s="1255">
        <v>0</v>
      </c>
      <c r="P39" s="1254">
        <v>0</v>
      </c>
      <c r="Q39" s="1316">
        <v>0</v>
      </c>
      <c r="R39" s="1252"/>
    </row>
    <row r="40" spans="1:18">
      <c r="A40" s="1244" t="s">
        <v>585</v>
      </c>
      <c r="R40" s="1252"/>
    </row>
    <row r="41" spans="1:18">
      <c r="A41" s="2364" t="s">
        <v>586</v>
      </c>
      <c r="B41" s="2365"/>
      <c r="C41" s="2110" t="s">
        <v>23</v>
      </c>
      <c r="D41" s="2111"/>
      <c r="E41" s="2112"/>
      <c r="F41" s="2373" t="s">
        <v>587</v>
      </c>
      <c r="G41" s="2240"/>
      <c r="H41" s="2241"/>
      <c r="I41" s="2373" t="s">
        <v>588</v>
      </c>
      <c r="J41" s="2240"/>
      <c r="K41" s="2128"/>
      <c r="L41" s="2127" t="s">
        <v>565</v>
      </c>
      <c r="M41" s="2240"/>
      <c r="N41" s="2128"/>
      <c r="O41" s="2127" t="s">
        <v>566</v>
      </c>
      <c r="P41" s="2240"/>
      <c r="Q41" s="2241"/>
      <c r="R41" s="1252"/>
    </row>
    <row r="42" spans="1:18">
      <c r="A42" s="2366"/>
      <c r="B42" s="2367"/>
      <c r="C42" s="2370"/>
      <c r="D42" s="2371"/>
      <c r="E42" s="2372"/>
      <c r="F42" s="2374"/>
      <c r="G42" s="2231"/>
      <c r="H42" s="2375"/>
      <c r="I42" s="2374"/>
      <c r="J42" s="2231"/>
      <c r="K42" s="2377"/>
      <c r="L42" s="2378"/>
      <c r="M42" s="2231"/>
      <c r="N42" s="2377"/>
      <c r="O42" s="2378"/>
      <c r="P42" s="2231"/>
      <c r="Q42" s="2375"/>
      <c r="R42" s="1252"/>
    </row>
    <row r="43" spans="1:18">
      <c r="A43" s="2366"/>
      <c r="B43" s="2367"/>
      <c r="C43" s="2370"/>
      <c r="D43" s="2371"/>
      <c r="E43" s="2372"/>
      <c r="F43" s="2376"/>
      <c r="G43" s="2242"/>
      <c r="H43" s="2243"/>
      <c r="I43" s="2376"/>
      <c r="J43" s="2242"/>
      <c r="K43" s="2130"/>
      <c r="L43" s="2129"/>
      <c r="M43" s="2242"/>
      <c r="N43" s="2130"/>
      <c r="O43" s="2129"/>
      <c r="P43" s="2242"/>
      <c r="Q43" s="2243"/>
      <c r="R43" s="1252"/>
    </row>
    <row r="44" spans="1:18" ht="22.5">
      <c r="A44" s="2368"/>
      <c r="B44" s="2369"/>
      <c r="C44" s="1360" t="s">
        <v>589</v>
      </c>
      <c r="D44" s="1246" t="s">
        <v>52</v>
      </c>
      <c r="E44" s="1247" t="s">
        <v>51</v>
      </c>
      <c r="F44" s="1360" t="s">
        <v>589</v>
      </c>
      <c r="G44" s="1246" t="s">
        <v>52</v>
      </c>
      <c r="H44" s="1247" t="s">
        <v>51</v>
      </c>
      <c r="I44" s="1360" t="s">
        <v>589</v>
      </c>
      <c r="J44" s="1246" t="s">
        <v>52</v>
      </c>
      <c r="K44" s="1250" t="s">
        <v>51</v>
      </c>
      <c r="L44" s="1361" t="s">
        <v>589</v>
      </c>
      <c r="M44" s="1246" t="s">
        <v>52</v>
      </c>
      <c r="N44" s="1250" t="s">
        <v>51</v>
      </c>
      <c r="O44" s="1362" t="s">
        <v>589</v>
      </c>
      <c r="P44" s="1246" t="s">
        <v>52</v>
      </c>
      <c r="Q44" s="1251" t="s">
        <v>51</v>
      </c>
      <c r="R44" s="1252"/>
    </row>
    <row r="45" spans="1:18">
      <c r="A45" s="2360" t="s">
        <v>590</v>
      </c>
      <c r="B45" s="2361"/>
      <c r="C45" s="1363">
        <f t="shared" ref="C45:C50" si="6">SUM(D45:E45)</f>
        <v>0</v>
      </c>
      <c r="D45" s="1364">
        <f t="shared" ref="D45:E50" si="7">+G45+J45</f>
        <v>0</v>
      </c>
      <c r="E45" s="1363">
        <f t="shared" si="7"/>
        <v>0</v>
      </c>
      <c r="F45" s="1365">
        <f t="shared" ref="F45:F50" si="8">SUM(G45:H45)</f>
        <v>0</v>
      </c>
      <c r="G45" s="1366"/>
      <c r="H45" s="1300"/>
      <c r="I45" s="1367">
        <f t="shared" ref="I45:I50" si="9">SUM(J45:K45)</f>
        <v>0</v>
      </c>
      <c r="J45" s="1366"/>
      <c r="K45" s="1303"/>
      <c r="L45" s="1368">
        <f t="shared" ref="L45:L50" si="10">SUM(M45:N45)</f>
        <v>0</v>
      </c>
      <c r="M45" s="1366"/>
      <c r="N45" s="1303"/>
      <c r="O45" s="1333">
        <f t="shared" ref="O45:O50" si="11">SUM(P45:Q45)</f>
        <v>0</v>
      </c>
      <c r="P45" s="1366"/>
      <c r="Q45" s="1300"/>
      <c r="R45" s="1261" t="str">
        <f t="shared" ref="R45:R50" si="12">AK45 &amp; " " &amp; AL45 &amp; " " &amp; AM45 &amp; " " &amp; AN45</f>
        <v xml:space="preserve">   </v>
      </c>
    </row>
    <row r="46" spans="1:18">
      <c r="A46" s="2380" t="s">
        <v>591</v>
      </c>
      <c r="B46" s="2381"/>
      <c r="C46" s="1369">
        <f t="shared" si="6"/>
        <v>0</v>
      </c>
      <c r="D46" s="1370">
        <f t="shared" si="7"/>
        <v>0</v>
      </c>
      <c r="E46" s="1369">
        <f t="shared" si="7"/>
        <v>0</v>
      </c>
      <c r="F46" s="1371">
        <f t="shared" si="8"/>
        <v>0</v>
      </c>
      <c r="G46" s="1366"/>
      <c r="H46" s="1300"/>
      <c r="I46" s="1372">
        <f t="shared" si="9"/>
        <v>0</v>
      </c>
      <c r="J46" s="1366"/>
      <c r="K46" s="1303"/>
      <c r="L46" s="1373">
        <f t="shared" si="10"/>
        <v>0</v>
      </c>
      <c r="M46" s="1366"/>
      <c r="N46" s="1303"/>
      <c r="O46" s="1324">
        <f t="shared" si="11"/>
        <v>0</v>
      </c>
      <c r="P46" s="1366"/>
      <c r="Q46" s="1300"/>
      <c r="R46" s="1261" t="str">
        <f t="shared" si="12"/>
        <v xml:space="preserve">   </v>
      </c>
    </row>
    <row r="47" spans="1:18">
      <c r="A47" s="2380" t="s">
        <v>592</v>
      </c>
      <c r="B47" s="2381"/>
      <c r="C47" s="1369">
        <f t="shared" si="6"/>
        <v>0</v>
      </c>
      <c r="D47" s="1370">
        <f t="shared" si="7"/>
        <v>0</v>
      </c>
      <c r="E47" s="1369">
        <f t="shared" si="7"/>
        <v>0</v>
      </c>
      <c r="F47" s="1371">
        <f t="shared" si="8"/>
        <v>0</v>
      </c>
      <c r="G47" s="1366"/>
      <c r="H47" s="1300"/>
      <c r="I47" s="1372">
        <f t="shared" si="9"/>
        <v>0</v>
      </c>
      <c r="J47" s="1374"/>
      <c r="K47" s="1375"/>
      <c r="L47" s="1373">
        <f t="shared" si="10"/>
        <v>0</v>
      </c>
      <c r="M47" s="1366"/>
      <c r="N47" s="1303"/>
      <c r="O47" s="1324">
        <f t="shared" si="11"/>
        <v>0</v>
      </c>
      <c r="P47" s="1366"/>
      <c r="Q47" s="1300"/>
      <c r="R47" s="1261" t="str">
        <f t="shared" si="12"/>
        <v xml:space="preserve">   </v>
      </c>
    </row>
    <row r="48" spans="1:18">
      <c r="A48" s="2380" t="s">
        <v>593</v>
      </c>
      <c r="B48" s="2381"/>
      <c r="C48" s="1369">
        <f t="shared" si="6"/>
        <v>0</v>
      </c>
      <c r="D48" s="1370">
        <f t="shared" si="7"/>
        <v>0</v>
      </c>
      <c r="E48" s="1369">
        <f t="shared" si="7"/>
        <v>0</v>
      </c>
      <c r="F48" s="1371">
        <f t="shared" si="8"/>
        <v>0</v>
      </c>
      <c r="G48" s="1374"/>
      <c r="H48" s="1376"/>
      <c r="I48" s="1371">
        <f t="shared" si="9"/>
        <v>0</v>
      </c>
      <c r="J48" s="1366"/>
      <c r="K48" s="1303"/>
      <c r="L48" s="1377">
        <f t="shared" si="10"/>
        <v>0</v>
      </c>
      <c r="M48" s="1366"/>
      <c r="N48" s="1303"/>
      <c r="O48" s="1378">
        <f t="shared" si="11"/>
        <v>0</v>
      </c>
      <c r="P48" s="1366"/>
      <c r="Q48" s="1300"/>
      <c r="R48" s="1261" t="str">
        <f t="shared" si="12"/>
        <v xml:space="preserve">   </v>
      </c>
    </row>
    <row r="49" spans="1:19">
      <c r="A49" s="2380" t="s">
        <v>594</v>
      </c>
      <c r="B49" s="2381"/>
      <c r="C49" s="1369">
        <f t="shared" si="6"/>
        <v>0</v>
      </c>
      <c r="D49" s="1370">
        <f t="shared" si="7"/>
        <v>0</v>
      </c>
      <c r="E49" s="1369">
        <f t="shared" si="7"/>
        <v>0</v>
      </c>
      <c r="F49" s="1371">
        <f t="shared" si="8"/>
        <v>0</v>
      </c>
      <c r="G49" s="1379"/>
      <c r="H49" s="1276"/>
      <c r="I49" s="1372">
        <f t="shared" si="9"/>
        <v>0</v>
      </c>
      <c r="J49" s="1366"/>
      <c r="K49" s="1303"/>
      <c r="L49" s="1323">
        <f t="shared" si="10"/>
        <v>0</v>
      </c>
      <c r="M49" s="1366"/>
      <c r="N49" s="1303"/>
      <c r="O49" s="1324">
        <f t="shared" si="11"/>
        <v>0</v>
      </c>
      <c r="P49" s="1366"/>
      <c r="Q49" s="1300"/>
      <c r="R49" s="1261" t="str">
        <f t="shared" si="12"/>
        <v xml:space="preserve">   </v>
      </c>
    </row>
    <row r="50" spans="1:19">
      <c r="A50" s="2382" t="s">
        <v>595</v>
      </c>
      <c r="B50" s="2383"/>
      <c r="C50" s="1380">
        <f t="shared" si="6"/>
        <v>0</v>
      </c>
      <c r="D50" s="1381">
        <f t="shared" si="7"/>
        <v>0</v>
      </c>
      <c r="E50" s="1380">
        <f t="shared" si="7"/>
        <v>0</v>
      </c>
      <c r="F50" s="1382">
        <f t="shared" si="8"/>
        <v>0</v>
      </c>
      <c r="G50" s="1285"/>
      <c r="H50" s="1286"/>
      <c r="I50" s="1383">
        <f t="shared" si="9"/>
        <v>0</v>
      </c>
      <c r="J50" s="1384"/>
      <c r="K50" s="1289"/>
      <c r="L50" s="1328">
        <f t="shared" si="10"/>
        <v>0</v>
      </c>
      <c r="M50" s="1384"/>
      <c r="N50" s="1289"/>
      <c r="O50" s="1329">
        <f t="shared" si="11"/>
        <v>0</v>
      </c>
      <c r="P50" s="1384"/>
      <c r="Q50" s="1286"/>
      <c r="R50" s="1261" t="str">
        <f t="shared" si="12"/>
        <v xml:space="preserve">   </v>
      </c>
    </row>
    <row r="51" spans="1:19">
      <c r="A51" s="1385" t="s">
        <v>596</v>
      </c>
      <c r="B51" s="119"/>
      <c r="R51" s="1261"/>
    </row>
    <row r="52" spans="1:19">
      <c r="A52" s="2384" t="s">
        <v>597</v>
      </c>
      <c r="B52" s="2384"/>
      <c r="C52" s="2110" t="s">
        <v>23</v>
      </c>
      <c r="D52" s="2111"/>
      <c r="E52" s="2112"/>
      <c r="F52" s="2373" t="s">
        <v>587</v>
      </c>
      <c r="G52" s="2385"/>
      <c r="H52" s="2386"/>
      <c r="I52" s="2003" t="s">
        <v>588</v>
      </c>
      <c r="J52" s="2003"/>
      <c r="K52" s="2064"/>
      <c r="L52" s="2127" t="s">
        <v>565</v>
      </c>
      <c r="M52" s="2385"/>
      <c r="N52" s="2393"/>
      <c r="O52" s="2127" t="s">
        <v>566</v>
      </c>
      <c r="P52" s="2240"/>
      <c r="Q52" s="2241"/>
      <c r="R52" s="1386"/>
      <c r="S52" s="1386"/>
    </row>
    <row r="53" spans="1:19">
      <c r="A53" s="2384"/>
      <c r="B53" s="2384"/>
      <c r="C53" s="2370"/>
      <c r="D53" s="2371"/>
      <c r="E53" s="2372"/>
      <c r="F53" s="2387"/>
      <c r="G53" s="2388"/>
      <c r="H53" s="2389"/>
      <c r="I53" s="2003"/>
      <c r="J53" s="2003"/>
      <c r="K53" s="2064"/>
      <c r="L53" s="2394"/>
      <c r="M53" s="2388"/>
      <c r="N53" s="2395"/>
      <c r="O53" s="2378"/>
      <c r="P53" s="2231"/>
      <c r="Q53" s="2375"/>
      <c r="R53" s="1386"/>
      <c r="S53" s="1386"/>
    </row>
    <row r="54" spans="1:19">
      <c r="A54" s="2384"/>
      <c r="B54" s="2384"/>
      <c r="C54" s="2370"/>
      <c r="D54" s="2371"/>
      <c r="E54" s="2372"/>
      <c r="F54" s="2390"/>
      <c r="G54" s="2391"/>
      <c r="H54" s="2392"/>
      <c r="I54" s="2003"/>
      <c r="J54" s="2003"/>
      <c r="K54" s="2064"/>
      <c r="L54" s="2396"/>
      <c r="M54" s="2391"/>
      <c r="N54" s="2397"/>
      <c r="O54" s="2129"/>
      <c r="P54" s="2242"/>
      <c r="Q54" s="2243"/>
      <c r="R54" s="1386"/>
      <c r="S54" s="1386"/>
    </row>
    <row r="55" spans="1:19" ht="22.5">
      <c r="A55" s="2384"/>
      <c r="B55" s="2384"/>
      <c r="C55" s="1360" t="s">
        <v>589</v>
      </c>
      <c r="D55" s="1246" t="s">
        <v>52</v>
      </c>
      <c r="E55" s="1247" t="s">
        <v>51</v>
      </c>
      <c r="F55" s="1360" t="s">
        <v>589</v>
      </c>
      <c r="G55" s="1246" t="s">
        <v>52</v>
      </c>
      <c r="H55" s="1247" t="s">
        <v>51</v>
      </c>
      <c r="I55" s="1360" t="s">
        <v>589</v>
      </c>
      <c r="J55" s="1246" t="s">
        <v>52</v>
      </c>
      <c r="K55" s="1248" t="s">
        <v>51</v>
      </c>
      <c r="L55" s="1361" t="s">
        <v>589</v>
      </c>
      <c r="M55" s="1246" t="s">
        <v>52</v>
      </c>
      <c r="N55" s="1250" t="s">
        <v>51</v>
      </c>
      <c r="O55" s="1362" t="s">
        <v>589</v>
      </c>
      <c r="P55" s="1246" t="s">
        <v>52</v>
      </c>
      <c r="Q55" s="1387" t="s">
        <v>51</v>
      </c>
      <c r="R55" s="1252"/>
    </row>
    <row r="56" spans="1:19">
      <c r="A56" s="2379" t="s">
        <v>598</v>
      </c>
      <c r="B56" s="2379"/>
      <c r="C56" s="1388">
        <f t="shared" ref="C56:C61" si="13">SUM(D56:E56)</f>
        <v>0</v>
      </c>
      <c r="D56" s="1389">
        <f t="shared" ref="D56:E61" si="14">+G56+J56</f>
        <v>0</v>
      </c>
      <c r="E56" s="1390">
        <f t="shared" si="14"/>
        <v>0</v>
      </c>
      <c r="F56" s="1388">
        <f t="shared" ref="F56:F61" si="15">SUM(G56:H56)</f>
        <v>0</v>
      </c>
      <c r="G56" s="1366"/>
      <c r="H56" s="1300"/>
      <c r="I56" s="1391">
        <f t="shared" ref="I56:I61" si="16">SUM(J56:K56)</f>
        <v>0</v>
      </c>
      <c r="J56" s="1366"/>
      <c r="K56" s="1301"/>
      <c r="L56" s="1392">
        <f t="shared" ref="L56:L61" si="17">SUM(M56:N56)</f>
        <v>0</v>
      </c>
      <c r="M56" s="1366"/>
      <c r="N56" s="1303"/>
      <c r="O56" s="1393">
        <f t="shared" ref="O56:O61" si="18">SUM(P56:Q56)</f>
        <v>0</v>
      </c>
      <c r="P56" s="1366"/>
      <c r="Q56" s="1300"/>
      <c r="R56" s="1261" t="str">
        <f t="shared" ref="R56:R61" si="19">AK56 &amp; " " &amp; AL56 &amp; " " &amp; AM56 &amp; " " &amp; AN56</f>
        <v xml:space="preserve">   </v>
      </c>
    </row>
    <row r="57" spans="1:19">
      <c r="A57" s="2400" t="s">
        <v>599</v>
      </c>
      <c r="B57" s="2400"/>
      <c r="C57" s="1394">
        <f t="shared" si="13"/>
        <v>0</v>
      </c>
      <c r="D57" s="1395">
        <f t="shared" si="14"/>
        <v>0</v>
      </c>
      <c r="E57" s="1378">
        <f t="shared" si="14"/>
        <v>0</v>
      </c>
      <c r="F57" s="1394">
        <f t="shared" si="15"/>
        <v>0</v>
      </c>
      <c r="G57" s="1366"/>
      <c r="H57" s="1300"/>
      <c r="I57" s="1396">
        <f t="shared" si="16"/>
        <v>0</v>
      </c>
      <c r="J57" s="1366"/>
      <c r="K57" s="1301"/>
      <c r="L57" s="1397">
        <f t="shared" si="17"/>
        <v>0</v>
      </c>
      <c r="M57" s="1366"/>
      <c r="N57" s="1303"/>
      <c r="O57" s="1398">
        <f t="shared" si="18"/>
        <v>0</v>
      </c>
      <c r="P57" s="1366"/>
      <c r="Q57" s="1300"/>
      <c r="R57" s="1261" t="str">
        <f t="shared" si="19"/>
        <v xml:space="preserve">   </v>
      </c>
    </row>
    <row r="58" spans="1:19">
      <c r="A58" s="2401" t="s">
        <v>600</v>
      </c>
      <c r="B58" s="2402"/>
      <c r="C58" s="1324">
        <f t="shared" si="13"/>
        <v>0</v>
      </c>
      <c r="D58" s="1399">
        <f t="shared" si="14"/>
        <v>0</v>
      </c>
      <c r="E58" s="1324">
        <f t="shared" si="14"/>
        <v>0</v>
      </c>
      <c r="F58" s="1324">
        <f t="shared" si="15"/>
        <v>0</v>
      </c>
      <c r="G58" s="1366"/>
      <c r="H58" s="1300"/>
      <c r="I58" s="1396">
        <f t="shared" si="16"/>
        <v>0</v>
      </c>
      <c r="J58" s="1366"/>
      <c r="K58" s="1301"/>
      <c r="L58" s="1397">
        <f t="shared" si="17"/>
        <v>0</v>
      </c>
      <c r="M58" s="1366"/>
      <c r="N58" s="1303"/>
      <c r="O58" s="1398">
        <f t="shared" si="18"/>
        <v>0</v>
      </c>
      <c r="P58" s="1366"/>
      <c r="Q58" s="1300"/>
      <c r="R58" s="1261" t="str">
        <f t="shared" si="19"/>
        <v xml:space="preserve">   </v>
      </c>
    </row>
    <row r="59" spans="1:19">
      <c r="A59" s="2403" t="s">
        <v>601</v>
      </c>
      <c r="B59" s="2403"/>
      <c r="C59" s="1371">
        <f t="shared" si="13"/>
        <v>0</v>
      </c>
      <c r="D59" s="1370">
        <f t="shared" si="14"/>
        <v>0</v>
      </c>
      <c r="E59" s="1369">
        <f t="shared" si="14"/>
        <v>0</v>
      </c>
      <c r="F59" s="1371">
        <f t="shared" si="15"/>
        <v>0</v>
      </c>
      <c r="G59" s="1366"/>
      <c r="H59" s="1300"/>
      <c r="I59" s="1396">
        <f t="shared" si="16"/>
        <v>0</v>
      </c>
      <c r="J59" s="1366"/>
      <c r="K59" s="1301"/>
      <c r="L59" s="1397">
        <f t="shared" si="17"/>
        <v>0</v>
      </c>
      <c r="M59" s="1366"/>
      <c r="N59" s="1303"/>
      <c r="O59" s="1398">
        <f t="shared" si="18"/>
        <v>0</v>
      </c>
      <c r="P59" s="1366"/>
      <c r="Q59" s="1300"/>
      <c r="R59" s="1261" t="str">
        <f t="shared" si="19"/>
        <v xml:space="preserve">   </v>
      </c>
    </row>
    <row r="60" spans="1:19">
      <c r="A60" s="2403" t="s">
        <v>602</v>
      </c>
      <c r="B60" s="2403"/>
      <c r="C60" s="1371">
        <f t="shared" si="13"/>
        <v>0</v>
      </c>
      <c r="D60" s="1370">
        <f t="shared" si="14"/>
        <v>0</v>
      </c>
      <c r="E60" s="1369">
        <f>+H60+K60</f>
        <v>0</v>
      </c>
      <c r="F60" s="1371">
        <f t="shared" si="15"/>
        <v>0</v>
      </c>
      <c r="G60" s="1366"/>
      <c r="H60" s="1300"/>
      <c r="I60" s="1396">
        <f t="shared" si="16"/>
        <v>0</v>
      </c>
      <c r="J60" s="1366"/>
      <c r="K60" s="1301"/>
      <c r="L60" s="1397">
        <f t="shared" si="17"/>
        <v>0</v>
      </c>
      <c r="M60" s="1366"/>
      <c r="N60" s="1303"/>
      <c r="O60" s="1398">
        <f t="shared" si="18"/>
        <v>0</v>
      </c>
      <c r="P60" s="1366"/>
      <c r="Q60" s="1300"/>
      <c r="R60" s="1261" t="str">
        <f t="shared" si="19"/>
        <v xml:space="preserve">   </v>
      </c>
    </row>
    <row r="61" spans="1:19">
      <c r="A61" s="2404" t="s">
        <v>603</v>
      </c>
      <c r="B61" s="2404"/>
      <c r="C61" s="1382">
        <f t="shared" si="13"/>
        <v>0</v>
      </c>
      <c r="D61" s="1381">
        <f t="shared" si="14"/>
        <v>0</v>
      </c>
      <c r="E61" s="1380">
        <f t="shared" si="14"/>
        <v>0</v>
      </c>
      <c r="F61" s="1382">
        <f t="shared" si="15"/>
        <v>0</v>
      </c>
      <c r="G61" s="1285"/>
      <c r="H61" s="1286"/>
      <c r="I61" s="1400">
        <f t="shared" si="16"/>
        <v>0</v>
      </c>
      <c r="J61" s="1384"/>
      <c r="K61" s="1287"/>
      <c r="L61" s="1401">
        <f t="shared" si="17"/>
        <v>0</v>
      </c>
      <c r="M61" s="1384"/>
      <c r="N61" s="1289"/>
      <c r="O61" s="1402">
        <f t="shared" si="18"/>
        <v>0</v>
      </c>
      <c r="P61" s="1384"/>
      <c r="Q61" s="1403"/>
      <c r="R61" s="1261" t="str">
        <f t="shared" si="19"/>
        <v xml:space="preserve">   </v>
      </c>
    </row>
    <row r="62" spans="1:19">
      <c r="A62" s="1385" t="s">
        <v>604</v>
      </c>
      <c r="B62" s="119"/>
    </row>
    <row r="63" spans="1:19">
      <c r="A63" s="2405" t="s">
        <v>605</v>
      </c>
      <c r="B63" s="2406"/>
      <c r="C63" s="2110" t="s">
        <v>23</v>
      </c>
      <c r="D63" s="2111"/>
      <c r="E63" s="2112"/>
      <c r="F63" s="2373" t="s">
        <v>587</v>
      </c>
      <c r="G63" s="2240"/>
      <c r="H63" s="2241"/>
      <c r="I63" s="2373" t="s">
        <v>588</v>
      </c>
      <c r="J63" s="2240"/>
      <c r="K63" s="2240"/>
      <c r="L63" s="2411" t="s">
        <v>565</v>
      </c>
      <c r="M63" s="2412"/>
      <c r="N63" s="2413"/>
      <c r="O63" s="2127" t="s">
        <v>566</v>
      </c>
      <c r="P63" s="2240"/>
      <c r="Q63" s="2241"/>
      <c r="R63" s="1404"/>
      <c r="S63" s="1404"/>
    </row>
    <row r="64" spans="1:19">
      <c r="A64" s="2407"/>
      <c r="B64" s="2408"/>
      <c r="C64" s="2370"/>
      <c r="D64" s="2371"/>
      <c r="E64" s="2372"/>
      <c r="F64" s="2374"/>
      <c r="G64" s="2231"/>
      <c r="H64" s="2375"/>
      <c r="I64" s="2374"/>
      <c r="J64" s="2231"/>
      <c r="K64" s="2231"/>
      <c r="L64" s="2414"/>
      <c r="M64" s="2412"/>
      <c r="N64" s="2413"/>
      <c r="O64" s="2378"/>
      <c r="P64" s="2231"/>
      <c r="Q64" s="2375"/>
      <c r="R64" s="1404"/>
      <c r="S64" s="1404"/>
    </row>
    <row r="65" spans="1:19">
      <c r="A65" s="2407"/>
      <c r="B65" s="2408"/>
      <c r="C65" s="2370"/>
      <c r="D65" s="2371"/>
      <c r="E65" s="2372"/>
      <c r="F65" s="2376"/>
      <c r="G65" s="2242"/>
      <c r="H65" s="2243"/>
      <c r="I65" s="2376"/>
      <c r="J65" s="2242"/>
      <c r="K65" s="2242"/>
      <c r="L65" s="2414"/>
      <c r="M65" s="2412"/>
      <c r="N65" s="2413"/>
      <c r="O65" s="2129"/>
      <c r="P65" s="2242"/>
      <c r="Q65" s="2243"/>
      <c r="R65" s="1404"/>
      <c r="S65" s="1404"/>
    </row>
    <row r="66" spans="1:19" ht="22.5">
      <c r="A66" s="2409"/>
      <c r="B66" s="2410"/>
      <c r="C66" s="1360" t="s">
        <v>589</v>
      </c>
      <c r="D66" s="1246" t="s">
        <v>52</v>
      </c>
      <c r="E66" s="1387" t="s">
        <v>51</v>
      </c>
      <c r="F66" s="1360" t="s">
        <v>589</v>
      </c>
      <c r="G66" s="1246" t="s">
        <v>52</v>
      </c>
      <c r="H66" s="1387" t="s">
        <v>51</v>
      </c>
      <c r="I66" s="1360" t="s">
        <v>589</v>
      </c>
      <c r="J66" s="1246" t="s">
        <v>52</v>
      </c>
      <c r="K66" s="1405" t="s">
        <v>51</v>
      </c>
      <c r="L66" s="1361" t="s">
        <v>589</v>
      </c>
      <c r="M66" s="1246" t="s">
        <v>52</v>
      </c>
      <c r="N66" s="1406" t="s">
        <v>51</v>
      </c>
      <c r="O66" s="1362" t="s">
        <v>589</v>
      </c>
      <c r="P66" s="1246" t="s">
        <v>52</v>
      </c>
      <c r="Q66" s="1387" t="s">
        <v>51</v>
      </c>
    </row>
    <row r="67" spans="1:19">
      <c r="A67" s="2398" t="s">
        <v>606</v>
      </c>
      <c r="B67" s="2399"/>
      <c r="C67" s="1363">
        <f t="shared" ref="C67:C76" si="20">SUM(D67:E67)</f>
        <v>0</v>
      </c>
      <c r="D67" s="1364">
        <f t="shared" ref="D67:E76" si="21">+G67+J67</f>
        <v>0</v>
      </c>
      <c r="E67" s="1363">
        <f t="shared" si="21"/>
        <v>0</v>
      </c>
      <c r="F67" s="1407">
        <f t="shared" ref="F67:F76" si="22">SUM(G67:H67)</f>
        <v>0</v>
      </c>
      <c r="G67" s="1299"/>
      <c r="H67" s="1300"/>
      <c r="I67" s="1367">
        <f t="shared" ref="I67:I76" si="23">SUM(J67:K67)</f>
        <v>0</v>
      </c>
      <c r="J67" s="1299"/>
      <c r="K67" s="1301"/>
      <c r="L67" s="1408">
        <f t="shared" ref="L67:L76" si="24">SUM(M67:N67)</f>
        <v>0</v>
      </c>
      <c r="M67" s="1299"/>
      <c r="N67" s="1303"/>
      <c r="O67" s="1409">
        <f t="shared" ref="O67:O76" si="25">SUM(P67:Q67)</f>
        <v>0</v>
      </c>
      <c r="P67" s="1299"/>
      <c r="Q67" s="1300"/>
      <c r="R67" s="1261" t="str">
        <f t="shared" ref="R67:R76" si="26">AK67 &amp; " " &amp; AL67 &amp; " " &amp; AM67 &amp; " " &amp; AN67</f>
        <v xml:space="preserve">   </v>
      </c>
    </row>
    <row r="68" spans="1:19">
      <c r="A68" s="2380" t="s">
        <v>607</v>
      </c>
      <c r="B68" s="2381"/>
      <c r="C68" s="1369">
        <f t="shared" si="20"/>
        <v>0</v>
      </c>
      <c r="D68" s="1370">
        <f t="shared" si="21"/>
        <v>0</v>
      </c>
      <c r="E68" s="1369">
        <f t="shared" si="21"/>
        <v>0</v>
      </c>
      <c r="F68" s="1410">
        <f t="shared" si="22"/>
        <v>0</v>
      </c>
      <c r="G68" s="1299"/>
      <c r="H68" s="1300"/>
      <c r="I68" s="1372">
        <f t="shared" si="23"/>
        <v>0</v>
      </c>
      <c r="J68" s="1299"/>
      <c r="K68" s="1301"/>
      <c r="L68" s="1411">
        <f t="shared" si="24"/>
        <v>0</v>
      </c>
      <c r="M68" s="1299"/>
      <c r="N68" s="1303"/>
      <c r="O68" s="1412">
        <f t="shared" si="25"/>
        <v>0</v>
      </c>
      <c r="P68" s="1299"/>
      <c r="Q68" s="1300"/>
      <c r="R68" s="1261" t="str">
        <f t="shared" si="26"/>
        <v xml:space="preserve">   </v>
      </c>
    </row>
    <row r="69" spans="1:19">
      <c r="A69" s="2380" t="s">
        <v>608</v>
      </c>
      <c r="B69" s="2381"/>
      <c r="C69" s="1369">
        <f t="shared" si="20"/>
        <v>0</v>
      </c>
      <c r="D69" s="1370">
        <f t="shared" si="21"/>
        <v>0</v>
      </c>
      <c r="E69" s="1369">
        <f t="shared" si="21"/>
        <v>0</v>
      </c>
      <c r="F69" s="1410">
        <f t="shared" si="22"/>
        <v>0</v>
      </c>
      <c r="G69" s="1299"/>
      <c r="H69" s="1300"/>
      <c r="I69" s="1372">
        <f t="shared" si="23"/>
        <v>0</v>
      </c>
      <c r="J69" s="1299"/>
      <c r="K69" s="1301"/>
      <c r="L69" s="1411">
        <f t="shared" si="24"/>
        <v>0</v>
      </c>
      <c r="M69" s="1299"/>
      <c r="N69" s="1303"/>
      <c r="O69" s="1412">
        <f t="shared" si="25"/>
        <v>0</v>
      </c>
      <c r="P69" s="1299"/>
      <c r="Q69" s="1300"/>
      <c r="R69" s="1261" t="str">
        <f t="shared" si="26"/>
        <v xml:space="preserve">   </v>
      </c>
    </row>
    <row r="70" spans="1:19">
      <c r="A70" s="2403" t="s">
        <v>609</v>
      </c>
      <c r="B70" s="2403"/>
      <c r="C70" s="1369">
        <f t="shared" si="20"/>
        <v>0</v>
      </c>
      <c r="D70" s="1370">
        <f t="shared" si="21"/>
        <v>0</v>
      </c>
      <c r="E70" s="1369">
        <f t="shared" si="21"/>
        <v>0</v>
      </c>
      <c r="F70" s="1410">
        <f t="shared" si="22"/>
        <v>0</v>
      </c>
      <c r="G70" s="1299"/>
      <c r="H70" s="1300"/>
      <c r="I70" s="1413">
        <f t="shared" si="23"/>
        <v>0</v>
      </c>
      <c r="J70" s="1299"/>
      <c r="K70" s="1301"/>
      <c r="L70" s="1411">
        <f t="shared" si="24"/>
        <v>0</v>
      </c>
      <c r="M70" s="1299"/>
      <c r="N70" s="1303"/>
      <c r="O70" s="1412">
        <f t="shared" si="25"/>
        <v>0</v>
      </c>
      <c r="P70" s="1299"/>
      <c r="Q70" s="1300"/>
      <c r="R70" s="1261" t="str">
        <f t="shared" si="26"/>
        <v xml:space="preserve">   </v>
      </c>
    </row>
    <row r="71" spans="1:19">
      <c r="A71" s="2415" t="s">
        <v>610</v>
      </c>
      <c r="B71" s="2416"/>
      <c r="C71" s="1378">
        <f t="shared" si="20"/>
        <v>0</v>
      </c>
      <c r="D71" s="1395">
        <f t="shared" si="21"/>
        <v>0</v>
      </c>
      <c r="E71" s="1378">
        <f t="shared" si="21"/>
        <v>0</v>
      </c>
      <c r="F71" s="1410">
        <f t="shared" si="22"/>
        <v>0</v>
      </c>
      <c r="G71" s="1299"/>
      <c r="H71" s="1300"/>
      <c r="I71" s="1413">
        <f t="shared" si="23"/>
        <v>0</v>
      </c>
      <c r="J71" s="1299"/>
      <c r="K71" s="1301"/>
      <c r="L71" s="1411">
        <f t="shared" si="24"/>
        <v>0</v>
      </c>
      <c r="M71" s="1299"/>
      <c r="N71" s="1303"/>
      <c r="O71" s="1412">
        <f t="shared" si="25"/>
        <v>0</v>
      </c>
      <c r="P71" s="1299"/>
      <c r="Q71" s="1300"/>
      <c r="R71" s="1261" t="str">
        <f t="shared" si="26"/>
        <v xml:space="preserve">   </v>
      </c>
    </row>
    <row r="72" spans="1:19">
      <c r="A72" s="2380" t="s">
        <v>611</v>
      </c>
      <c r="B72" s="2381"/>
      <c r="C72" s="1369">
        <f t="shared" si="20"/>
        <v>0</v>
      </c>
      <c r="D72" s="1370">
        <f t="shared" si="21"/>
        <v>0</v>
      </c>
      <c r="E72" s="1369">
        <f t="shared" si="21"/>
        <v>0</v>
      </c>
      <c r="F72" s="1410">
        <f t="shared" si="22"/>
        <v>0</v>
      </c>
      <c r="G72" s="1299"/>
      <c r="H72" s="1300"/>
      <c r="I72" s="1413">
        <f t="shared" si="23"/>
        <v>0</v>
      </c>
      <c r="J72" s="1299"/>
      <c r="K72" s="1301"/>
      <c r="L72" s="1411">
        <f t="shared" si="24"/>
        <v>0</v>
      </c>
      <c r="M72" s="1299"/>
      <c r="N72" s="1303"/>
      <c r="O72" s="1412">
        <f t="shared" si="25"/>
        <v>0</v>
      </c>
      <c r="P72" s="1299"/>
      <c r="Q72" s="1300"/>
      <c r="R72" s="1261" t="str">
        <f t="shared" si="26"/>
        <v xml:space="preserve">   </v>
      </c>
    </row>
    <row r="73" spans="1:19">
      <c r="A73" s="2403" t="s">
        <v>612</v>
      </c>
      <c r="B73" s="2403"/>
      <c r="C73" s="1371">
        <f t="shared" si="20"/>
        <v>0</v>
      </c>
      <c r="D73" s="1370">
        <f t="shared" si="21"/>
        <v>0</v>
      </c>
      <c r="E73" s="1369">
        <f t="shared" si="21"/>
        <v>0</v>
      </c>
      <c r="F73" s="1410">
        <f t="shared" si="22"/>
        <v>0</v>
      </c>
      <c r="G73" s="1299"/>
      <c r="H73" s="1300"/>
      <c r="I73" s="1413">
        <f t="shared" si="23"/>
        <v>0</v>
      </c>
      <c r="J73" s="1299"/>
      <c r="K73" s="1301"/>
      <c r="L73" s="1411">
        <f t="shared" si="24"/>
        <v>0</v>
      </c>
      <c r="M73" s="1299"/>
      <c r="N73" s="1303"/>
      <c r="O73" s="1412">
        <f t="shared" si="25"/>
        <v>0</v>
      </c>
      <c r="P73" s="1299"/>
      <c r="Q73" s="1300"/>
      <c r="R73" s="1261" t="str">
        <f t="shared" si="26"/>
        <v xml:space="preserve">   </v>
      </c>
    </row>
    <row r="74" spans="1:19">
      <c r="A74" s="2380" t="s">
        <v>613</v>
      </c>
      <c r="B74" s="2381"/>
      <c r="C74" s="1369">
        <f t="shared" si="20"/>
        <v>0</v>
      </c>
      <c r="D74" s="1370">
        <f t="shared" si="21"/>
        <v>0</v>
      </c>
      <c r="E74" s="1369">
        <f t="shared" si="21"/>
        <v>0</v>
      </c>
      <c r="F74" s="1410">
        <f t="shared" si="22"/>
        <v>0</v>
      </c>
      <c r="G74" s="1299"/>
      <c r="H74" s="1300"/>
      <c r="I74" s="1413">
        <f t="shared" si="23"/>
        <v>0</v>
      </c>
      <c r="J74" s="1299"/>
      <c r="K74" s="1301"/>
      <c r="L74" s="1411">
        <f t="shared" si="24"/>
        <v>0</v>
      </c>
      <c r="M74" s="1299"/>
      <c r="N74" s="1303"/>
      <c r="O74" s="1412">
        <f t="shared" si="25"/>
        <v>0</v>
      </c>
      <c r="P74" s="1299"/>
      <c r="Q74" s="1300"/>
      <c r="R74" s="1261" t="str">
        <f t="shared" si="26"/>
        <v xml:space="preserve">   </v>
      </c>
    </row>
    <row r="75" spans="1:19">
      <c r="A75" s="2380" t="s">
        <v>614</v>
      </c>
      <c r="B75" s="2381"/>
      <c r="C75" s="1369">
        <f t="shared" si="20"/>
        <v>0</v>
      </c>
      <c r="D75" s="1370">
        <f t="shared" si="21"/>
        <v>0</v>
      </c>
      <c r="E75" s="1369">
        <f t="shared" si="21"/>
        <v>0</v>
      </c>
      <c r="F75" s="1410">
        <f t="shared" si="22"/>
        <v>0</v>
      </c>
      <c r="G75" s="1299"/>
      <c r="H75" s="1300"/>
      <c r="I75" s="1372">
        <f t="shared" si="23"/>
        <v>0</v>
      </c>
      <c r="J75" s="1299"/>
      <c r="K75" s="1301"/>
      <c r="L75" s="1411">
        <f t="shared" si="24"/>
        <v>0</v>
      </c>
      <c r="M75" s="1299"/>
      <c r="N75" s="1303"/>
      <c r="O75" s="1412">
        <f t="shared" si="25"/>
        <v>0</v>
      </c>
      <c r="P75" s="1299"/>
      <c r="Q75" s="1300"/>
      <c r="R75" s="1261" t="str">
        <f t="shared" si="26"/>
        <v xml:space="preserve">   </v>
      </c>
    </row>
    <row r="76" spans="1:19">
      <c r="A76" s="2417" t="s">
        <v>615</v>
      </c>
      <c r="B76" s="2418"/>
      <c r="C76" s="1369">
        <f t="shared" si="20"/>
        <v>0</v>
      </c>
      <c r="D76" s="1370">
        <f t="shared" si="21"/>
        <v>0</v>
      </c>
      <c r="E76" s="1369">
        <f t="shared" si="21"/>
        <v>0</v>
      </c>
      <c r="F76" s="1410">
        <f t="shared" si="22"/>
        <v>0</v>
      </c>
      <c r="G76" s="1299"/>
      <c r="H76" s="1300"/>
      <c r="I76" s="1372">
        <f t="shared" si="23"/>
        <v>0</v>
      </c>
      <c r="J76" s="1299"/>
      <c r="K76" s="1301"/>
      <c r="L76" s="1411">
        <f t="shared" si="24"/>
        <v>0</v>
      </c>
      <c r="M76" s="1299"/>
      <c r="N76" s="1303"/>
      <c r="O76" s="1412">
        <f t="shared" si="25"/>
        <v>0</v>
      </c>
      <c r="P76" s="1299"/>
      <c r="Q76" s="1300"/>
      <c r="R76" s="1261" t="str">
        <f t="shared" si="26"/>
        <v xml:space="preserve">   </v>
      </c>
    </row>
    <row r="77" spans="1:19">
      <c r="A77" s="1385" t="s">
        <v>616</v>
      </c>
      <c r="B77" s="119"/>
      <c r="F77" s="1414"/>
    </row>
    <row r="78" spans="1:19">
      <c r="A78" s="2419" t="s">
        <v>617</v>
      </c>
      <c r="B78" s="2281" t="s">
        <v>618</v>
      </c>
      <c r="C78" s="2003" t="s">
        <v>619</v>
      </c>
      <c r="D78" s="2003"/>
      <c r="E78" s="2064"/>
      <c r="F78" s="2411" t="s">
        <v>620</v>
      </c>
      <c r="G78" s="2003"/>
      <c r="H78" s="2431"/>
      <c r="I78" s="1935" t="s">
        <v>621</v>
      </c>
      <c r="J78" s="2422"/>
      <c r="K78" s="2422"/>
      <c r="L78" s="2127" t="s">
        <v>622</v>
      </c>
      <c r="M78" s="2240"/>
      <c r="N78" s="2241"/>
    </row>
    <row r="79" spans="1:19">
      <c r="A79" s="2420"/>
      <c r="B79" s="2281"/>
      <c r="C79" s="2003"/>
      <c r="D79" s="2003"/>
      <c r="E79" s="2064"/>
      <c r="F79" s="2411"/>
      <c r="G79" s="2003"/>
      <c r="H79" s="2431"/>
      <c r="I79" s="2423"/>
      <c r="J79" s="2422"/>
      <c r="K79" s="2422"/>
      <c r="L79" s="2129"/>
      <c r="M79" s="2242"/>
      <c r="N79" s="2243"/>
    </row>
    <row r="80" spans="1:19" ht="22.5">
      <c r="A80" s="2421"/>
      <c r="B80" s="2281"/>
      <c r="C80" s="1360" t="s">
        <v>589</v>
      </c>
      <c r="D80" s="1246" t="s">
        <v>52</v>
      </c>
      <c r="E80" s="1248" t="s">
        <v>51</v>
      </c>
      <c r="F80" s="1361" t="s">
        <v>589</v>
      </c>
      <c r="G80" s="1246" t="s">
        <v>52</v>
      </c>
      <c r="H80" s="1406" t="s">
        <v>51</v>
      </c>
      <c r="I80" s="1362" t="s">
        <v>589</v>
      </c>
      <c r="J80" s="1246" t="s">
        <v>52</v>
      </c>
      <c r="K80" s="1387" t="s">
        <v>51</v>
      </c>
      <c r="L80" s="1362" t="s">
        <v>589</v>
      </c>
      <c r="M80" s="1415" t="s">
        <v>52</v>
      </c>
      <c r="N80" s="1416" t="s">
        <v>51</v>
      </c>
    </row>
    <row r="81" spans="1:18">
      <c r="A81" s="2424" t="s">
        <v>623</v>
      </c>
      <c r="B81" s="1216" t="s">
        <v>624</v>
      </c>
      <c r="C81" s="1417">
        <f>SUM(D81:E81)</f>
        <v>0</v>
      </c>
      <c r="D81" s="1299"/>
      <c r="E81" s="1301"/>
      <c r="F81" s="1418">
        <f>SUM(G81:H81)</f>
        <v>0</v>
      </c>
      <c r="G81" s="1299"/>
      <c r="H81" s="1303"/>
      <c r="I81" s="1419">
        <f>SUM(J81:K81)</f>
        <v>0</v>
      </c>
      <c r="J81" s="1299"/>
      <c r="K81" s="1300"/>
      <c r="L81" s="1419">
        <f>SUM(M81:N81)</f>
        <v>0</v>
      </c>
      <c r="M81" s="1299"/>
      <c r="N81" s="1300"/>
    </row>
    <row r="82" spans="1:18">
      <c r="A82" s="2425"/>
      <c r="B82" s="1420" t="s">
        <v>625</v>
      </c>
      <c r="C82" s="1421">
        <f t="shared" ref="C82:C94" si="27">SUM(D82:E82)</f>
        <v>0</v>
      </c>
      <c r="D82" s="1353"/>
      <c r="E82" s="1355"/>
      <c r="F82" s="1422">
        <f t="shared" ref="F82:F94" si="28">SUM(G82:H82)</f>
        <v>0</v>
      </c>
      <c r="G82" s="1353"/>
      <c r="H82" s="1357"/>
      <c r="I82" s="1423">
        <f t="shared" ref="I82:I94" si="29">SUM(J82:K82)</f>
        <v>0</v>
      </c>
      <c r="J82" s="1353"/>
      <c r="K82" s="1354"/>
      <c r="L82" s="1423">
        <f t="shared" ref="L82:L94" si="30">SUM(M82:N82)</f>
        <v>0</v>
      </c>
      <c r="M82" s="1353"/>
      <c r="N82" s="1354"/>
    </row>
    <row r="83" spans="1:18">
      <c r="A83" s="2426" t="s">
        <v>626</v>
      </c>
      <c r="B83" s="1216" t="s">
        <v>624</v>
      </c>
      <c r="C83" s="1424">
        <f t="shared" si="27"/>
        <v>0</v>
      </c>
      <c r="D83" s="1266"/>
      <c r="E83" s="1268"/>
      <c r="F83" s="1341">
        <f t="shared" si="28"/>
        <v>0</v>
      </c>
      <c r="G83" s="1266"/>
      <c r="H83" s="1270"/>
      <c r="I83" s="1342">
        <f t="shared" si="29"/>
        <v>0</v>
      </c>
      <c r="J83" s="1266"/>
      <c r="K83" s="1267"/>
      <c r="L83" s="1342">
        <f t="shared" si="30"/>
        <v>0</v>
      </c>
      <c r="M83" s="1266"/>
      <c r="N83" s="1267"/>
    </row>
    <row r="84" spans="1:18">
      <c r="A84" s="2427"/>
      <c r="B84" s="215" t="s">
        <v>625</v>
      </c>
      <c r="C84" s="1425">
        <f t="shared" si="27"/>
        <v>0</v>
      </c>
      <c r="D84" s="1426"/>
      <c r="E84" s="1427"/>
      <c r="F84" s="1328">
        <f t="shared" si="28"/>
        <v>0</v>
      </c>
      <c r="G84" s="1426"/>
      <c r="H84" s="1428"/>
      <c r="I84" s="1329">
        <f t="shared" si="29"/>
        <v>0</v>
      </c>
      <c r="J84" s="1426"/>
      <c r="K84" s="1403"/>
      <c r="L84" s="1329">
        <f t="shared" si="30"/>
        <v>0</v>
      </c>
      <c r="M84" s="1426"/>
      <c r="N84" s="1403"/>
    </row>
    <row r="85" spans="1:18">
      <c r="A85" s="2428" t="s">
        <v>627</v>
      </c>
      <c r="B85" s="1216" t="s">
        <v>624</v>
      </c>
      <c r="C85" s="1424">
        <f t="shared" si="27"/>
        <v>0</v>
      </c>
      <c r="D85" s="1266"/>
      <c r="E85" s="1268"/>
      <c r="F85" s="1341">
        <f t="shared" si="28"/>
        <v>0</v>
      </c>
      <c r="G85" s="1266"/>
      <c r="H85" s="1270"/>
      <c r="I85" s="1342">
        <f t="shared" si="29"/>
        <v>0</v>
      </c>
      <c r="J85" s="1266"/>
      <c r="K85" s="1267"/>
      <c r="L85" s="1342">
        <f t="shared" si="30"/>
        <v>0</v>
      </c>
      <c r="M85" s="1266"/>
      <c r="N85" s="1267"/>
    </row>
    <row r="86" spans="1:18">
      <c r="A86" s="2429"/>
      <c r="B86" s="215" t="s">
        <v>625</v>
      </c>
      <c r="C86" s="1425">
        <f t="shared" si="27"/>
        <v>0</v>
      </c>
      <c r="D86" s="1426"/>
      <c r="E86" s="1427"/>
      <c r="F86" s="1328">
        <f t="shared" si="28"/>
        <v>0</v>
      </c>
      <c r="G86" s="1426"/>
      <c r="H86" s="1428"/>
      <c r="I86" s="1329">
        <f t="shared" si="29"/>
        <v>0</v>
      </c>
      <c r="J86" s="1426"/>
      <c r="K86" s="1403"/>
      <c r="L86" s="1329">
        <f t="shared" si="30"/>
        <v>0</v>
      </c>
      <c r="M86" s="1426"/>
      <c r="N86" s="1403"/>
    </row>
    <row r="87" spans="1:18">
      <c r="A87" s="2426" t="s">
        <v>628</v>
      </c>
      <c r="B87" s="1216" t="s">
        <v>624</v>
      </c>
      <c r="C87" s="1424">
        <f t="shared" si="27"/>
        <v>0</v>
      </c>
      <c r="D87" s="1266"/>
      <c r="E87" s="1268"/>
      <c r="F87" s="1341">
        <f t="shared" si="28"/>
        <v>0</v>
      </c>
      <c r="G87" s="1266"/>
      <c r="H87" s="1270"/>
      <c r="I87" s="1342">
        <f t="shared" si="29"/>
        <v>0</v>
      </c>
      <c r="J87" s="1266"/>
      <c r="K87" s="1267"/>
      <c r="L87" s="1342">
        <f t="shared" si="30"/>
        <v>0</v>
      </c>
      <c r="M87" s="1266"/>
      <c r="N87" s="1267"/>
    </row>
    <row r="88" spans="1:18">
      <c r="A88" s="2427"/>
      <c r="B88" s="215" t="s">
        <v>625</v>
      </c>
      <c r="C88" s="1425">
        <f t="shared" si="27"/>
        <v>0</v>
      </c>
      <c r="D88" s="1426"/>
      <c r="E88" s="1427"/>
      <c r="F88" s="1328">
        <f t="shared" si="28"/>
        <v>0</v>
      </c>
      <c r="G88" s="1426"/>
      <c r="H88" s="1428"/>
      <c r="I88" s="1329">
        <f t="shared" si="29"/>
        <v>0</v>
      </c>
      <c r="J88" s="1426"/>
      <c r="K88" s="1403"/>
      <c r="L88" s="1329">
        <f t="shared" si="30"/>
        <v>0</v>
      </c>
      <c r="M88" s="1426"/>
      <c r="N88" s="1403"/>
    </row>
    <row r="89" spans="1:18">
      <c r="A89" s="2426" t="s">
        <v>629</v>
      </c>
      <c r="B89" s="1216" t="s">
        <v>624</v>
      </c>
      <c r="C89" s="1424">
        <f t="shared" si="27"/>
        <v>0</v>
      </c>
      <c r="D89" s="1266"/>
      <c r="E89" s="1268"/>
      <c r="F89" s="1341">
        <f t="shared" si="28"/>
        <v>0</v>
      </c>
      <c r="G89" s="1266"/>
      <c r="H89" s="1270"/>
      <c r="I89" s="1342">
        <f t="shared" si="29"/>
        <v>0</v>
      </c>
      <c r="J89" s="1266"/>
      <c r="K89" s="1267"/>
      <c r="L89" s="1342">
        <f t="shared" si="30"/>
        <v>0</v>
      </c>
      <c r="M89" s="1266"/>
      <c r="N89" s="1267"/>
    </row>
    <row r="90" spans="1:18">
      <c r="A90" s="2427"/>
      <c r="B90" s="215" t="s">
        <v>625</v>
      </c>
      <c r="C90" s="1425">
        <f t="shared" si="27"/>
        <v>0</v>
      </c>
      <c r="D90" s="1426"/>
      <c r="E90" s="1427"/>
      <c r="F90" s="1328">
        <f t="shared" si="28"/>
        <v>0</v>
      </c>
      <c r="G90" s="1426"/>
      <c r="H90" s="1428"/>
      <c r="I90" s="1329">
        <f t="shared" si="29"/>
        <v>0</v>
      </c>
      <c r="J90" s="1426"/>
      <c r="K90" s="1403"/>
      <c r="L90" s="1329">
        <f t="shared" si="30"/>
        <v>0</v>
      </c>
      <c r="M90" s="1426"/>
      <c r="N90" s="1403"/>
    </row>
    <row r="91" spans="1:18">
      <c r="A91" s="2426" t="s">
        <v>630</v>
      </c>
      <c r="B91" s="1216" t="s">
        <v>624</v>
      </c>
      <c r="C91" s="1424">
        <f t="shared" si="27"/>
        <v>0</v>
      </c>
      <c r="D91" s="1266"/>
      <c r="E91" s="1268"/>
      <c r="F91" s="1341">
        <f t="shared" si="28"/>
        <v>0</v>
      </c>
      <c r="G91" s="1266"/>
      <c r="H91" s="1270"/>
      <c r="I91" s="1342">
        <f t="shared" si="29"/>
        <v>0</v>
      </c>
      <c r="J91" s="1266"/>
      <c r="K91" s="1267"/>
      <c r="L91" s="1342">
        <f t="shared" si="30"/>
        <v>0</v>
      </c>
      <c r="M91" s="1266"/>
      <c r="N91" s="1267"/>
    </row>
    <row r="92" spans="1:18">
      <c r="A92" s="2427"/>
      <c r="B92" s="215" t="s">
        <v>625</v>
      </c>
      <c r="C92" s="1425">
        <f t="shared" si="27"/>
        <v>0</v>
      </c>
      <c r="D92" s="1426"/>
      <c r="E92" s="1427"/>
      <c r="F92" s="1328">
        <f t="shared" si="28"/>
        <v>0</v>
      </c>
      <c r="G92" s="1426"/>
      <c r="H92" s="1428"/>
      <c r="I92" s="1329">
        <f t="shared" si="29"/>
        <v>0</v>
      </c>
      <c r="J92" s="1426"/>
      <c r="K92" s="1403"/>
      <c r="L92" s="1329">
        <f t="shared" si="30"/>
        <v>0</v>
      </c>
      <c r="M92" s="1426"/>
      <c r="N92" s="1403"/>
    </row>
    <row r="93" spans="1:18">
      <c r="A93" s="2430" t="s">
        <v>631</v>
      </c>
      <c r="B93" s="1429" t="s">
        <v>624</v>
      </c>
      <c r="C93" s="1430">
        <f t="shared" si="27"/>
        <v>0</v>
      </c>
      <c r="D93" s="1299"/>
      <c r="E93" s="1301"/>
      <c r="F93" s="1332">
        <f t="shared" si="28"/>
        <v>0</v>
      </c>
      <c r="G93" s="1299"/>
      <c r="H93" s="1303"/>
      <c r="I93" s="1333">
        <f t="shared" si="29"/>
        <v>0</v>
      </c>
      <c r="J93" s="1299"/>
      <c r="K93" s="1300"/>
      <c r="L93" s="1333">
        <f t="shared" si="30"/>
        <v>0</v>
      </c>
      <c r="M93" s="1299"/>
      <c r="N93" s="1300"/>
    </row>
    <row r="94" spans="1:18">
      <c r="A94" s="2427"/>
      <c r="B94" s="215" t="s">
        <v>625</v>
      </c>
      <c r="C94" s="1337">
        <f t="shared" si="27"/>
        <v>0</v>
      </c>
      <c r="D94" s="1426"/>
      <c r="E94" s="1431"/>
      <c r="F94" s="1338">
        <f t="shared" si="28"/>
        <v>0</v>
      </c>
      <c r="G94" s="1426"/>
      <c r="H94" s="1428"/>
      <c r="I94" s="1339">
        <f t="shared" si="29"/>
        <v>0</v>
      </c>
      <c r="J94" s="1426"/>
      <c r="K94" s="1403"/>
      <c r="L94" s="1339">
        <f t="shared" si="30"/>
        <v>0</v>
      </c>
      <c r="M94" s="1426"/>
      <c r="N94" s="1403"/>
      <c r="O94" s="1432"/>
      <c r="P94" s="1432"/>
      <c r="Q94" s="1432"/>
      <c r="R94" s="1432"/>
    </row>
    <row r="99" spans="1:2">
      <c r="A99" s="1433"/>
      <c r="B99" s="1433"/>
    </row>
    <row r="100" spans="1:2">
      <c r="A100" s="1433"/>
      <c r="B100" s="1433"/>
    </row>
    <row r="187" spans="1:2">
      <c r="A187" s="81"/>
      <c r="B187" s="81"/>
    </row>
    <row r="188" spans="1:2">
      <c r="A188" s="81"/>
      <c r="B188" s="81"/>
    </row>
    <row r="196" spans="1:2">
      <c r="A196" s="1242">
        <f>SUM(C11:Q39,C45:Q50,C56:Q61,C67:Q76,C81:K94)</f>
        <v>0</v>
      </c>
      <c r="B196" s="7" t="s">
        <v>426</v>
      </c>
    </row>
    <row r="197" spans="1:2">
      <c r="A197" s="1242">
        <f>SUM(AV10:AY95)</f>
        <v>0</v>
      </c>
      <c r="B197" s="7" t="s">
        <v>427</v>
      </c>
    </row>
  </sheetData>
  <mergeCells count="65">
    <mergeCell ref="A87:A88"/>
    <mergeCell ref="A89:A90"/>
    <mergeCell ref="A91:A92"/>
    <mergeCell ref="A93:A94"/>
    <mergeCell ref="F78:H79"/>
    <mergeCell ref="I78:K79"/>
    <mergeCell ref="L78:N79"/>
    <mergeCell ref="A81:A82"/>
    <mergeCell ref="A83:A84"/>
    <mergeCell ref="A85:A86"/>
    <mergeCell ref="C78:E79"/>
    <mergeCell ref="A74:B74"/>
    <mergeCell ref="A75:B75"/>
    <mergeCell ref="A76:B76"/>
    <mergeCell ref="A78:A80"/>
    <mergeCell ref="B78:B80"/>
    <mergeCell ref="A73:B73"/>
    <mergeCell ref="C63:E65"/>
    <mergeCell ref="F63:H65"/>
    <mergeCell ref="I63:K65"/>
    <mergeCell ref="L63:N65"/>
    <mergeCell ref="A68:B68"/>
    <mergeCell ref="A69:B69"/>
    <mergeCell ref="A70:B70"/>
    <mergeCell ref="A71:B71"/>
    <mergeCell ref="A72:B72"/>
    <mergeCell ref="O63:Q65"/>
    <mergeCell ref="A67:B67"/>
    <mergeCell ref="A57:B57"/>
    <mergeCell ref="A58:B58"/>
    <mergeCell ref="A59:B59"/>
    <mergeCell ref="A60:B60"/>
    <mergeCell ref="A61:B61"/>
    <mergeCell ref="A63:B66"/>
    <mergeCell ref="C52:E54"/>
    <mergeCell ref="F52:H54"/>
    <mergeCell ref="I52:K54"/>
    <mergeCell ref="L52:N54"/>
    <mergeCell ref="O52:Q54"/>
    <mergeCell ref="A56:B56"/>
    <mergeCell ref="A46:B46"/>
    <mergeCell ref="A47:B47"/>
    <mergeCell ref="A48:B48"/>
    <mergeCell ref="A49:B49"/>
    <mergeCell ref="A50:B50"/>
    <mergeCell ref="A52:B55"/>
    <mergeCell ref="C41:E43"/>
    <mergeCell ref="F41:H43"/>
    <mergeCell ref="I41:K43"/>
    <mergeCell ref="L41:N43"/>
    <mergeCell ref="O41:Q43"/>
    <mergeCell ref="A45:B45"/>
    <mergeCell ref="A11:B11"/>
    <mergeCell ref="A12:A19"/>
    <mergeCell ref="A20:A26"/>
    <mergeCell ref="A27:A30"/>
    <mergeCell ref="A31:A39"/>
    <mergeCell ref="A41:B44"/>
    <mergeCell ref="A6:T6"/>
    <mergeCell ref="A9:B10"/>
    <mergeCell ref="C9:E9"/>
    <mergeCell ref="F9:H9"/>
    <mergeCell ref="I9:K9"/>
    <mergeCell ref="L9:N9"/>
    <mergeCell ref="O9:Q9"/>
  </mergeCells>
  <dataValidations count="1">
    <dataValidation type="whole" allowBlank="1" showInputMessage="1" showErrorMessage="1" errorTitle="Error" error="Por favor ingrese números enteros" sqref="A6:T1048576" xr:uid="{00000000-0002-0000-0700-000000000000}">
      <formula1>0</formula1>
      <formula2>999999</formula2>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B7D7D2D15B59C4C9FC6043241D2A96A" ma:contentTypeVersion="11" ma:contentTypeDescription="Crear nuevo documento." ma:contentTypeScope="" ma:versionID="5fa9c108d4614bf4ea731ff3b1bb1a77">
  <xsd:schema xmlns:xsd="http://www.w3.org/2001/XMLSchema" xmlns:xs="http://www.w3.org/2001/XMLSchema" xmlns:p="http://schemas.microsoft.com/office/2006/metadata/properties" xmlns:ns3="47b56060-c427-454a-9b15-3403ffa46f4d" xmlns:ns4="412a4630-0c0f-462b-b5da-545f30c19eb3" targetNamespace="http://schemas.microsoft.com/office/2006/metadata/properties" ma:root="true" ma:fieldsID="864b32e2a298e5aebbc34a01ddb727a9" ns3:_="" ns4:_="">
    <xsd:import namespace="47b56060-c427-454a-9b15-3403ffa46f4d"/>
    <xsd:import namespace="412a4630-0c0f-462b-b5da-545f30c19eb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56060-c427-454a-9b15-3403ffa46f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2a4630-0c0f-462b-b5da-545f30c19eb3"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A9BDC6-5B55-436D-8E49-7F77193CEAF1}"/>
</file>

<file path=customXml/itemProps2.xml><?xml version="1.0" encoding="utf-8"?>
<ds:datastoreItem xmlns:ds="http://schemas.openxmlformats.org/officeDocument/2006/customXml" ds:itemID="{8EE5729C-08C8-4412-9043-C29E0C5FEB97}"/>
</file>

<file path=customXml/itemProps3.xml><?xml version="1.0" encoding="utf-8"?>
<ds:datastoreItem xmlns:ds="http://schemas.openxmlformats.org/officeDocument/2006/customXml" ds:itemID="{E64B71B5-F489-4151-94B8-C7456D4EC6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Cisternas</dc:creator>
  <cp:keywords/>
  <dc:description/>
  <cp:lastModifiedBy>Cristian Díaz</cp:lastModifiedBy>
  <cp:revision/>
  <dcterms:created xsi:type="dcterms:W3CDTF">2020-06-16T14:44:26Z</dcterms:created>
  <dcterms:modified xsi:type="dcterms:W3CDTF">2022-04-22T14:45:14Z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0x010100EB7D7D2D15B59C4C9FC6043241D2A96A</vt:lpwstr>
  </property>
</Properties>
</file>