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25" documentId="8_{D7BABCD3-9E38-4C40-9597-5DC3B2531460}" xr6:coauthVersionLast="47" xr6:coauthVersionMax="47" xr10:uidLastSave="{073B8154-236E-45A5-A6BA-376F10D1D966}"/>
  <bookViews>
    <workbookView xWindow="-120" yWindow="-120" windowWidth="29040" windowHeight="15720" tabRatio="915" activeTab="2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meta18!$G$4:$P$16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4" i="28" l="1"/>
  <c r="K6" i="2" l="1"/>
  <c r="K6" i="3"/>
  <c r="AZ64" i="28" l="1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S1" i="22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BA48" i="28" l="1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M8" i="2"/>
  <c r="N8" i="3"/>
  <c r="F13" i="22" s="1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Q13" i="22" l="1"/>
  <c r="M10" i="22"/>
  <c r="K9" i="22"/>
  <c r="M8" i="22"/>
  <c r="K12" i="22"/>
  <c r="K11" i="22"/>
  <c r="M12" i="22"/>
  <c r="M11" i="22"/>
  <c r="K10" i="22"/>
  <c r="G12" i="22"/>
  <c r="M6" i="22"/>
  <c r="N13" i="22"/>
  <c r="L13" i="22"/>
  <c r="T9" i="22"/>
  <c r="W12" i="22"/>
  <c r="S8" i="22"/>
  <c r="W11" i="22"/>
  <c r="W13" i="22"/>
  <c r="W9" i="22"/>
  <c r="U12" i="22"/>
  <c r="S12" i="22"/>
  <c r="U6" i="22"/>
  <c r="T12" i="22"/>
  <c r="S11" i="22"/>
  <c r="W8" i="22"/>
  <c r="U10" i="22"/>
  <c r="W6" i="22"/>
  <c r="W10" i="22"/>
  <c r="U8" i="22"/>
  <c r="T11" i="22"/>
  <c r="U7" i="22"/>
  <c r="U9" i="22"/>
  <c r="W7" i="22"/>
  <c r="U11" i="22"/>
  <c r="S7" i="22"/>
  <c r="S10" i="22"/>
  <c r="S9" i="22"/>
  <c r="T10" i="22"/>
  <c r="N6" i="22"/>
  <c r="V6" i="22"/>
  <c r="H6" i="22"/>
  <c r="L6" i="22"/>
  <c r="N8" i="22"/>
  <c r="I9" i="22"/>
  <c r="I8" i="22"/>
  <c r="V8" i="22"/>
  <c r="N9" i="22"/>
  <c r="L8" i="22"/>
  <c r="H9" i="22"/>
  <c r="H8" i="22"/>
  <c r="V9" i="22"/>
  <c r="R11" i="22"/>
  <c r="L11" i="22"/>
  <c r="I7" i="22"/>
  <c r="H11" i="22"/>
  <c r="N7" i="22"/>
  <c r="N11" i="22"/>
  <c r="H7" i="22"/>
  <c r="V7" i="22"/>
  <c r="I11" i="22"/>
  <c r="R7" i="22"/>
  <c r="V11" i="22"/>
  <c r="V12" i="22"/>
  <c r="N12" i="22"/>
  <c r="R12" i="22"/>
  <c r="H12" i="22"/>
  <c r="L12" i="22"/>
  <c r="I12" i="22"/>
  <c r="H10" i="22"/>
  <c r="L10" i="22"/>
  <c r="I10" i="22"/>
  <c r="V13" i="22"/>
  <c r="V10" i="22"/>
  <c r="N10" i="22"/>
  <c r="J7" i="22"/>
  <c r="J10" i="22"/>
  <c r="AO64" i="28"/>
  <c r="AF64" i="28"/>
  <c r="AS64" i="28"/>
  <c r="AW64" i="28"/>
  <c r="AA64" i="28"/>
  <c r="BA64" i="28"/>
  <c r="W64" i="28"/>
  <c r="AJ64" i="28"/>
  <c r="I6" i="22"/>
  <c r="T8" i="22"/>
  <c r="T7" i="22"/>
  <c r="T6" i="22"/>
  <c r="M9" i="22"/>
  <c r="R8" i="22"/>
  <c r="K7" i="22"/>
  <c r="K6" i="22"/>
  <c r="G10" i="22"/>
  <c r="R9" i="22"/>
  <c r="R10" i="22"/>
  <c r="J12" i="22"/>
  <c r="L9" i="22"/>
  <c r="J11" i="22"/>
  <c r="L7" i="22"/>
  <c r="G11" i="22"/>
  <c r="G9" i="22"/>
  <c r="N8" i="2"/>
  <c r="E13" i="22" s="1"/>
  <c r="G8" i="22"/>
  <c r="M7" i="22"/>
  <c r="K8" i="22"/>
  <c r="U13" i="22" l="1"/>
  <c r="T13" i="22"/>
  <c r="G7" i="22"/>
  <c r="G6" i="22"/>
  <c r="M13" i="22"/>
  <c r="R6" i="22"/>
  <c r="O8" i="22"/>
  <c r="P8" i="22"/>
  <c r="P9" i="22"/>
  <c r="O9" i="22"/>
  <c r="R13" i="22"/>
  <c r="I13" i="22"/>
  <c r="J9" i="22"/>
  <c r="J8" i="22"/>
  <c r="G13" i="22"/>
  <c r="K13" i="22"/>
  <c r="P11" i="22" l="1"/>
  <c r="P7" i="22"/>
  <c r="H13" i="22"/>
  <c r="P10" i="22"/>
  <c r="O10" i="22"/>
  <c r="O6" i="22"/>
  <c r="P12" i="22"/>
  <c r="X9" i="22"/>
  <c r="X8" i="22"/>
  <c r="O12" i="22"/>
  <c r="J6" i="22"/>
  <c r="O7" i="22"/>
  <c r="P13" i="22" l="1"/>
  <c r="O13" i="22"/>
  <c r="X12" i="22"/>
  <c r="X10" i="22"/>
  <c r="P6" i="22"/>
  <c r="X7" i="22"/>
  <c r="O11" i="22"/>
  <c r="X11" i="22" s="1"/>
  <c r="J13" i="22" l="1"/>
  <c r="S6" i="22" l="1"/>
  <c r="X6" i="22" s="1"/>
  <c r="S13" i="22" l="1"/>
  <c r="X13" i="22" s="1"/>
</calcChain>
</file>

<file path=xl/sharedStrings.xml><?xml version="1.0" encoding="utf-8"?>
<sst xmlns="http://schemas.openxmlformats.org/spreadsheetml/2006/main" count="2461" uniqueCount="543">
  <si>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</si>
  <si>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</si>
  <si>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</si>
  <si>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</si>
  <si>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</si>
  <si>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</si>
  <si>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</si>
  <si>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</si>
  <si>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</si>
  <si>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</si>
  <si>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</si>
  <si>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</si>
  <si>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</si>
  <si>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</si>
  <si>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</si>
  <si>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</si>
  <si>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</si>
  <si>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</si>
  <si>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</si>
  <si>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</si>
  <si>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</si>
  <si>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</si>
  <si>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</si>
  <si>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</si>
  <si>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</si>
  <si>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</si>
  <si>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</si>
  <si>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</si>
  <si>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</si>
  <si>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</si>
  <si>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</si>
  <si>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</si>
  <si>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</si>
  <si>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</si>
  <si>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</si>
  <si>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</si>
  <si>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</si>
  <si>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</si>
  <si>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</si>
  <si>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</si>
  <si>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</si>
  <si>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</si>
  <si>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</si>
  <si>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</si>
  <si>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</si>
  <si>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</si>
  <si>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</si>
  <si>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</si>
  <si>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</si>
  <si>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</si>
  <si>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</si>
  <si>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</si>
  <si>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</si>
  <si>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</si>
  <si>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</si>
  <si>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</si>
  <si>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</si>
  <si>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</si>
  <si>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</si>
  <si>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</si>
  <si>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</si>
  <si>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</si>
  <si>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</si>
  <si>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</si>
  <si>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</si>
  <si>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</si>
  <si>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</si>
  <si>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</si>
  <si>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</si>
  <si>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</si>
  <si>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</si>
  <si>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</si>
  <si>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</si>
  <si>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</si>
  <si>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</si>
  <si>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</si>
  <si>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</si>
  <si>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</si>
  <si>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</si>
  <si>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</si>
  <si>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</si>
  <si>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</si>
  <si>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</si>
  <si>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</si>
  <si>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</si>
  <si>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</si>
  <si>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</si>
  <si>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</si>
  <si>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</si>
  <si>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</si>
  <si>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</si>
  <si>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</si>
  <si>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</si>
  <si>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</si>
  <si>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</si>
  <si>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</si>
  <si>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</si>
  <si>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</si>
  <si>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</si>
  <si>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</si>
  <si>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</si>
  <si>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</si>
  <si>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</si>
  <si>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</si>
  <si>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</si>
  <si>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</si>
  <si>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</si>
  <si>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</si>
  <si>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</si>
  <si>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</si>
  <si>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</si>
  <si>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</si>
  <si>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</si>
  <si>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</si>
  <si>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</si>
  <si>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</si>
  <si>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</si>
  <si>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</si>
  <si>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</si>
  <si>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</si>
  <si>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</si>
  <si>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</si>
  <si>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</si>
  <si>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</si>
  <si>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</si>
  <si>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</si>
  <si>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</si>
  <si>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</si>
  <si>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</si>
  <si>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</si>
  <si>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</si>
  <si>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</si>
  <si>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</si>
  <si>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</si>
  <si>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</si>
  <si>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</si>
  <si>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</si>
  <si>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</si>
  <si>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</si>
  <si>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</si>
  <si>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</si>
  <si>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</si>
  <si>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</si>
  <si>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</si>
  <si>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</si>
  <si>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</si>
  <si>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</si>
  <si>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</si>
  <si>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</si>
  <si>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</si>
  <si>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</si>
  <si>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</si>
  <si>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</si>
  <si>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</si>
  <si>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</si>
  <si>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</si>
  <si>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</si>
  <si>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</si>
  <si>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</si>
  <si>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</si>
  <si>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</si>
  <si>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</si>
  <si>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</si>
  <si>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</si>
  <si>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</si>
  <si>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</si>
  <si>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</si>
  <si>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</si>
  <si>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</si>
  <si>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</si>
  <si>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</si>
  <si>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</si>
  <si>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</si>
  <si>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</si>
  <si>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</si>
  <si>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</si>
  <si>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</si>
  <si>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</si>
  <si>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</si>
  <si>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</si>
  <si>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</si>
  <si>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</si>
  <si>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</si>
  <si>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</si>
  <si>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</si>
  <si>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</si>
  <si>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</si>
  <si>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</si>
  <si>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</si>
  <si>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</si>
  <si>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</si>
  <si>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</si>
  <si>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</si>
  <si>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</si>
  <si>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</si>
  <si>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</si>
  <si>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</si>
  <si>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</si>
  <si>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</si>
  <si>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</si>
  <si>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</si>
  <si>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</si>
  <si>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</si>
  <si>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</si>
  <si>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</si>
  <si>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</si>
  <si>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</si>
  <si>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</si>
  <si>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</si>
  <si>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</si>
  <si>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</si>
  <si>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</si>
  <si>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</si>
  <si>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</si>
  <si>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</si>
  <si>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</si>
  <si>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</si>
  <si>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</si>
  <si>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</si>
  <si>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</si>
  <si>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</si>
  <si>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</si>
  <si>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</si>
  <si>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</si>
  <si>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</si>
  <si>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</si>
  <si>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</si>
  <si>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</si>
  <si>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</si>
  <si>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</si>
  <si>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</si>
  <si>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</si>
  <si>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</si>
  <si>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</si>
  <si>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</si>
  <si>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</si>
  <si>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</si>
  <si>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</si>
  <si>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</si>
  <si>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</si>
  <si>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</si>
  <si>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</si>
  <si>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</si>
  <si>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</si>
  <si>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</si>
  <si>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</si>
  <si>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</si>
  <si>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</si>
  <si>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</si>
  <si>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</si>
  <si>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</si>
  <si>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</si>
  <si>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</si>
  <si>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</si>
  <si>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</si>
  <si>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</si>
  <si>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</si>
  <si>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</si>
  <si>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</si>
  <si>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</si>
  <si>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</si>
  <si>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</si>
  <si>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</si>
  <si>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</si>
  <si>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</si>
  <si>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</si>
  <si>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</si>
  <si>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</si>
  <si>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</si>
  <si>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</si>
  <si>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</si>
  <si>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</si>
  <si>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</si>
  <si>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</si>
  <si>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</si>
  <si>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</si>
  <si>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</si>
  <si>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</si>
  <si>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</si>
  <si>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</si>
  <si>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</si>
  <si>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</si>
  <si>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</si>
  <si>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</si>
  <si>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</si>
  <si>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</si>
  <si>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</si>
  <si>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</si>
  <si>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</si>
  <si>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</si>
  <si>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</si>
  <si>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</si>
  <si>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</si>
  <si>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</si>
  <si>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</si>
  <si>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</si>
  <si>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</si>
  <si>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</si>
  <si>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</si>
  <si>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</si>
  <si>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</si>
  <si>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</si>
  <si>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</si>
  <si>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</si>
  <si>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</si>
  <si>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</si>
  <si>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</si>
  <si>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</si>
  <si>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</si>
  <si>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</si>
  <si>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</si>
  <si>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</si>
  <si>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</si>
  <si>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</si>
  <si>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</si>
  <si>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</si>
  <si>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</si>
  <si>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</si>
  <si>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</si>
  <si>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</si>
  <si>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</si>
  <si>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</si>
  <si>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</si>
  <si>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</si>
  <si>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</si>
  <si>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</si>
  <si>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</si>
  <si>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</si>
  <si>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</si>
  <si>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</si>
  <si>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</si>
  <si>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</si>
  <si>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</si>
  <si>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</si>
  <si>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</si>
  <si>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</si>
  <si>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</si>
  <si>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</si>
  <si>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</si>
  <si>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</si>
  <si>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</si>
  <si>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</si>
  <si>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</si>
  <si>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</si>
  <si>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</si>
  <si>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</si>
  <si>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</si>
  <si>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</si>
  <si>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</si>
  <si>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</si>
  <si>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</si>
  <si>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</si>
  <si>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</si>
  <si>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</si>
  <si>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</si>
  <si>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</si>
  <si>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</si>
  <si>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</si>
  <si>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</si>
  <si>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</si>
  <si>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</si>
  <si>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</si>
  <si>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</si>
  <si>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</si>
  <si>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</si>
  <si>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</si>
  <si>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</si>
  <si>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</si>
  <si>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</si>
  <si>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</si>
  <si>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</si>
  <si>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</si>
  <si>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</si>
  <si>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</si>
  <si>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</si>
  <si>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</si>
  <si>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</si>
  <si>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</si>
  <si>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</si>
  <si>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</si>
  <si>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</si>
  <si>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</si>
  <si>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</si>
  <si>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</si>
  <si>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</si>
  <si>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</si>
  <si>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</si>
  <si>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</si>
  <si>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</si>
  <si>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</si>
  <si>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</si>
  <si>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</si>
  <si>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</si>
  <si>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</si>
  <si>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</si>
  <si>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</si>
  <si>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</si>
  <si>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</si>
  <si>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</si>
  <si>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</si>
  <si>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</si>
  <si>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</si>
  <si>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</si>
  <si>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</si>
  <si>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</si>
  <si>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</si>
  <si>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</si>
  <si>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</si>
  <si>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</si>
  <si>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</si>
  <si>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</si>
  <si>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</si>
  <si>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</si>
  <si>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</si>
  <si>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</si>
  <si>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</si>
  <si>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</si>
  <si>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</si>
  <si>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</si>
  <si>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</si>
  <si>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</si>
  <si>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</si>
  <si>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</si>
  <si>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</si>
  <si>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</si>
  <si>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</si>
  <si>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</si>
  <si>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</si>
  <si>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</si>
  <si>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</si>
  <si>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</si>
  <si>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</si>
  <si>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</si>
  <si>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</si>
  <si>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</si>
  <si>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</si>
  <si>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</si>
  <si>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</si>
  <si>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</si>
  <si>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</si>
  <si>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</si>
  <si>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</si>
  <si>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</si>
  <si>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</si>
  <si>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</si>
  <si>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</si>
  <si>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</si>
  <si>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</si>
  <si>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</si>
  <si>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</si>
  <si>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</si>
  <si>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</si>
  <si>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</si>
  <si>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</si>
  <si>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</si>
  <si>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</si>
  <si>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</si>
  <si>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</si>
  <si>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</si>
  <si>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</si>
  <si>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</si>
  <si>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</si>
  <si>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</si>
  <si>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</si>
  <si>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</si>
  <si>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</si>
  <si>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</si>
  <si>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</si>
  <si>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</si>
  <si>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</si>
  <si>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</si>
  <si>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</si>
  <si>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</si>
  <si>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</si>
  <si>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</si>
  <si>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</si>
  <si>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</si>
  <si>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</si>
  <si>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</si>
  <si>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</si>
  <si>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</si>
  <si>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</si>
  <si>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</si>
  <si>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</si>
  <si>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</si>
  <si>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</si>
  <si>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</si>
  <si>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</si>
  <si>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</si>
  <si>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</si>
  <si>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</si>
  <si>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</si>
  <si>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</si>
  <si>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</si>
  <si>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</si>
  <si>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</si>
  <si>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</si>
  <si>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</si>
  <si>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</si>
  <si>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</si>
  <si>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</si>
  <si>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(5,49%)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</si>
  <si>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</si>
  <si>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</si>
  <si>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</si>
  <si>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</si>
  <si>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</si>
  <si>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</si>
  <si>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</si>
  <si>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</si>
  <si>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</si>
  <si>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</si>
  <si>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</si>
  <si>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</si>
  <si>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</si>
  <si>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</si>
  <si>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</si>
  <si>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</si>
  <si>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</si>
  <si>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</si>
  <si>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</si>
  <si>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</si>
  <si>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</si>
  <si>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</si>
  <si>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</si>
  <si>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</si>
  <si>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</si>
  <si>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</si>
  <si>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</si>
  <si>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</si>
  <si>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</si>
  <si>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</si>
  <si>
    <t>SEPT</t>
  </si>
  <si>
    <t>N° de personas de 15 y más años con Diabetes Mellitus 2 bajo control   REM P4: C18</t>
  </si>
  <si>
    <t>sept</t>
  </si>
  <si>
    <t>Del Indicador Ponderado (6,85%)</t>
  </si>
  <si>
    <t>Para el Período
 % de la meta anual) (B)</t>
  </si>
  <si>
    <t>Del Indicador Ponderado (1,64%)</t>
  </si>
  <si>
    <t>Del Indicador Ponderado (8,22%)</t>
  </si>
  <si>
    <t>Del Indicador Ponderado (6,41%)</t>
  </si>
  <si>
    <t>Del Indicador Ponderado (3,13%)</t>
  </si>
  <si>
    <t xml:space="preserve">Del Indicador Ponderado </t>
  </si>
  <si>
    <t>ENERO -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</si>
</sst>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9" fontId="9" fillId="0" borderId="0" applyFont="0" applyFill="0" applyBorder="0" applyAlignment="0" applyProtection="0"/>
    <xf numFmtId="0" fontId="6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44" fillId="0" borderId="0"/>
    <xf numFmtId="0" fontId="21" fillId="0" borderId="0"/>
    <xf numFmtId="0" fontId="21" fillId="0" borderId="0"/>
    <xf numFmtId="0" fontId="21" fillId="0" borderId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1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19" fillId="0" borderId="0"/>
    <xf numFmtId="0" fontId="44" fillId="0" borderId="0"/>
    <xf numFmtId="0" fontId="4" fillId="0" borderId="0"/>
    <xf numFmtId="0" fontId="9" fillId="0" borderId="0"/>
    <xf numFmtId="0" fontId="11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42" fontId="9" fillId="0" borderId="0" applyFont="0" applyFill="0" applyBorder="0" applyAlignment="0" applyProtection="0"/>
  </cellStyleXfs>
  <cellXfs count="1106">
    <xf numFmtId="0" fontId="0" fillId="0" borderId="0" xfId="0"/>
    <xf numFmtId="0" fontId="10" fillId="0" borderId="0" xfId="2" applyFont="1" applyAlignment="1">
      <alignment horizontal="center"/>
    </xf>
    <xf numFmtId="0" fontId="12" fillId="0" borderId="0" xfId="2" applyFont="1"/>
    <xf numFmtId="10" fontId="12" fillId="0" borderId="0" xfId="2" applyNumberFormat="1" applyFont="1"/>
    <xf numFmtId="0" fontId="6" fillId="0" borderId="0" xfId="2"/>
    <xf numFmtId="10" fontId="6" fillId="0" borderId="0" xfId="2" applyNumberFormat="1"/>
    <xf numFmtId="0" fontId="16" fillId="4" borderId="1" xfId="2" applyFont="1" applyFill="1" applyBorder="1" applyAlignment="1">
      <alignment horizontal="center"/>
    </xf>
    <xf numFmtId="0" fontId="16" fillId="4" borderId="9" xfId="2" applyFont="1" applyFill="1" applyBorder="1" applyAlignment="1">
      <alignment horizontal="center"/>
    </xf>
    <xf numFmtId="0" fontId="17" fillId="3" borderId="10" xfId="2" applyFont="1" applyFill="1" applyBorder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 wrapText="1"/>
    </xf>
    <xf numFmtId="0" fontId="18" fillId="4" borderId="9" xfId="2" applyFont="1" applyFill="1" applyBorder="1" applyAlignment="1">
      <alignment horizontal="center" vertical="center" wrapText="1"/>
    </xf>
    <xf numFmtId="9" fontId="19" fillId="5" borderId="13" xfId="2" applyNumberFormat="1" applyFont="1" applyFill="1" applyBorder="1" applyAlignment="1">
      <alignment horizontal="center" vertical="center" wrapText="1"/>
    </xf>
    <xf numFmtId="10" fontId="19" fillId="5" borderId="14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1" fontId="6" fillId="0" borderId="0" xfId="2" applyNumberFormat="1"/>
    <xf numFmtId="0" fontId="20" fillId="3" borderId="15" xfId="2" applyFont="1" applyFill="1" applyBorder="1"/>
    <xf numFmtId="10" fontId="23" fillId="6" borderId="16" xfId="2" applyNumberFormat="1" applyFont="1" applyFill="1" applyBorder="1"/>
    <xf numFmtId="10" fontId="24" fillId="0" borderId="0" xfId="2" applyNumberFormat="1" applyFont="1"/>
    <xf numFmtId="0" fontId="20" fillId="3" borderId="17" xfId="2" applyFont="1" applyFill="1" applyBorder="1"/>
    <xf numFmtId="1" fontId="22" fillId="4" borderId="18" xfId="3" applyNumberFormat="1" applyFont="1" applyFill="1" applyBorder="1" applyProtection="1"/>
    <xf numFmtId="1" fontId="22" fillId="4" borderId="19" xfId="4" applyNumberFormat="1" applyFont="1" applyFill="1" applyBorder="1" applyProtection="1">
      <protection locked="0"/>
    </xf>
    <xf numFmtId="10" fontId="22" fillId="3" borderId="19" xfId="4" applyNumberFormat="1" applyFont="1" applyFill="1" applyBorder="1" applyProtection="1">
      <protection locked="0"/>
    </xf>
    <xf numFmtId="165" fontId="22" fillId="5" borderId="19" xfId="2" applyNumberFormat="1" applyFont="1" applyFill="1" applyBorder="1"/>
    <xf numFmtId="10" fontId="22" fillId="5" borderId="19" xfId="4" applyNumberFormat="1" applyFont="1" applyFill="1" applyBorder="1" applyProtection="1">
      <protection locked="0"/>
    </xf>
    <xf numFmtId="165" fontId="22" fillId="6" borderId="19" xfId="3" applyNumberFormat="1" applyFont="1" applyFill="1" applyBorder="1" applyAlignment="1">
      <alignment horizontal="right"/>
    </xf>
    <xf numFmtId="10" fontId="23" fillId="6" borderId="20" xfId="2" applyNumberFormat="1" applyFont="1" applyFill="1" applyBorder="1"/>
    <xf numFmtId="0" fontId="20" fillId="3" borderId="23" xfId="2" applyFont="1" applyFill="1" applyBorder="1"/>
    <xf numFmtId="0" fontId="20" fillId="3" borderId="25" xfId="2" applyFont="1" applyFill="1" applyBorder="1"/>
    <xf numFmtId="0" fontId="20" fillId="3" borderId="10" xfId="2" applyFont="1" applyFill="1" applyBorder="1"/>
    <xf numFmtId="1" fontId="22" fillId="4" borderId="10" xfId="3" applyNumberFormat="1" applyFont="1" applyFill="1" applyBorder="1" applyProtection="1"/>
    <xf numFmtId="1" fontId="22" fillId="4" borderId="9" xfId="4" applyNumberFormat="1" applyFont="1" applyFill="1" applyBorder="1" applyProtection="1">
      <protection locked="0"/>
    </xf>
    <xf numFmtId="10" fontId="22" fillId="3" borderId="9" xfId="4" applyNumberFormat="1" applyFont="1" applyFill="1" applyBorder="1" applyProtection="1">
      <protection locked="0"/>
    </xf>
    <xf numFmtId="1" fontId="22" fillId="4" borderId="15" xfId="3" applyNumberFormat="1" applyFont="1" applyFill="1" applyBorder="1" applyProtection="1"/>
    <xf numFmtId="1" fontId="22" fillId="4" borderId="26" xfId="4" applyNumberFormat="1" applyFont="1" applyFill="1" applyBorder="1" applyProtection="1">
      <protection locked="0"/>
    </xf>
    <xf numFmtId="10" fontId="22" fillId="3" borderId="27" xfId="4" applyNumberFormat="1" applyFont="1" applyFill="1" applyBorder="1" applyProtection="1">
      <protection locked="0"/>
    </xf>
    <xf numFmtId="165" fontId="22" fillId="5" borderId="1" xfId="2" applyNumberFormat="1" applyFont="1" applyFill="1" applyBorder="1"/>
    <xf numFmtId="10" fontId="22" fillId="5" borderId="16" xfId="4" applyNumberFormat="1" applyFont="1" applyFill="1" applyBorder="1" applyProtection="1">
      <protection locked="0"/>
    </xf>
    <xf numFmtId="1" fontId="22" fillId="4" borderId="17" xfId="3" applyNumberFormat="1" applyFont="1" applyFill="1" applyBorder="1" applyProtection="1"/>
    <xf numFmtId="1" fontId="22" fillId="4" borderId="29" xfId="4" applyNumberFormat="1" applyFont="1" applyFill="1" applyBorder="1" applyProtection="1">
      <protection locked="0"/>
    </xf>
    <xf numFmtId="10" fontId="22" fillId="3" borderId="30" xfId="4" applyNumberFormat="1" applyFont="1" applyFill="1" applyBorder="1" applyProtection="1">
      <protection locked="0"/>
    </xf>
    <xf numFmtId="165" fontId="22" fillId="5" borderId="4" xfId="2" applyNumberFormat="1" applyFont="1" applyFill="1" applyBorder="1"/>
    <xf numFmtId="10" fontId="22" fillId="5" borderId="20" xfId="4" applyNumberFormat="1" applyFont="1" applyFill="1" applyBorder="1" applyProtection="1">
      <protection locked="0"/>
    </xf>
    <xf numFmtId="165" fontId="22" fillId="6" borderId="31" xfId="3" applyNumberFormat="1" applyFont="1" applyFill="1" applyBorder="1" applyAlignment="1">
      <alignment horizontal="right"/>
    </xf>
    <xf numFmtId="1" fontId="22" fillId="4" borderId="21" xfId="3" applyNumberFormat="1" applyFont="1" applyFill="1" applyBorder="1" applyProtection="1"/>
    <xf numFmtId="10" fontId="22" fillId="3" borderId="33" xfId="4" applyNumberFormat="1" applyFont="1" applyFill="1" applyBorder="1" applyProtection="1">
      <protection locked="0"/>
    </xf>
    <xf numFmtId="10" fontId="22" fillId="5" borderId="22" xfId="4" applyNumberFormat="1" applyFont="1" applyFill="1" applyBorder="1" applyProtection="1">
      <protection locked="0"/>
    </xf>
    <xf numFmtId="1" fontId="22" fillId="4" borderId="23" xfId="3" applyNumberFormat="1" applyFont="1" applyFill="1" applyBorder="1" applyProtection="1"/>
    <xf numFmtId="1" fontId="22" fillId="4" borderId="35" xfId="4" applyNumberFormat="1" applyFont="1" applyFill="1" applyBorder="1" applyProtection="1">
      <protection locked="0"/>
    </xf>
    <xf numFmtId="10" fontId="22" fillId="3" borderId="36" xfId="4" applyNumberFormat="1" applyFont="1" applyFill="1" applyBorder="1" applyProtection="1">
      <protection locked="0"/>
    </xf>
    <xf numFmtId="165" fontId="22" fillId="5" borderId="6" xfId="2" applyNumberFormat="1" applyFont="1" applyFill="1" applyBorder="1"/>
    <xf numFmtId="10" fontId="22" fillId="5" borderId="24" xfId="4" applyNumberFormat="1" applyFont="1" applyFill="1" applyBorder="1" applyProtection="1">
      <protection locked="0"/>
    </xf>
    <xf numFmtId="1" fontId="22" fillId="4" borderId="25" xfId="3" applyNumberFormat="1" applyFont="1" applyFill="1" applyBorder="1" applyProtection="1"/>
    <xf numFmtId="1" fontId="22" fillId="4" borderId="38" xfId="4" applyNumberFormat="1" applyFont="1" applyFill="1" applyBorder="1" applyProtection="1">
      <protection locked="0"/>
    </xf>
    <xf numFmtId="10" fontId="22" fillId="3" borderId="39" xfId="4" applyNumberFormat="1" applyFont="1" applyFill="1" applyBorder="1" applyProtection="1">
      <protection locked="0"/>
    </xf>
    <xf numFmtId="10" fontId="22" fillId="5" borderId="40" xfId="4" applyNumberFormat="1" applyFont="1" applyFill="1" applyBorder="1" applyProtection="1">
      <protection locked="0"/>
    </xf>
    <xf numFmtId="0" fontId="25" fillId="0" borderId="0" xfId="2" applyFont="1"/>
    <xf numFmtId="0" fontId="24" fillId="0" borderId="0" xfId="2" applyFont="1"/>
    <xf numFmtId="0" fontId="6" fillId="7" borderId="0" xfId="2" applyFill="1"/>
    <xf numFmtId="0" fontId="6" fillId="7" borderId="1" xfId="2" applyFill="1" applyBorder="1"/>
    <xf numFmtId="0" fontId="16" fillId="4" borderId="42" xfId="2" applyFont="1" applyFill="1" applyBorder="1" applyAlignment="1">
      <alignment horizontal="center"/>
    </xf>
    <xf numFmtId="0" fontId="17" fillId="7" borderId="10" xfId="2" applyFont="1" applyFill="1" applyBorder="1" applyAlignment="1">
      <alignment horizontal="center" vertical="center" wrapText="1"/>
    </xf>
    <xf numFmtId="9" fontId="16" fillId="9" borderId="9" xfId="2" applyNumberFormat="1" applyFont="1" applyFill="1" applyBorder="1" applyAlignment="1">
      <alignment horizontal="center" vertical="center" wrapText="1"/>
    </xf>
    <xf numFmtId="3" fontId="6" fillId="0" borderId="0" xfId="2" applyNumberFormat="1"/>
    <xf numFmtId="1" fontId="27" fillId="0" borderId="0" xfId="2" applyNumberFormat="1" applyFont="1"/>
    <xf numFmtId="1" fontId="28" fillId="0" borderId="0" xfId="0" applyNumberFormat="1" applyFont="1"/>
    <xf numFmtId="2" fontId="29" fillId="0" borderId="0" xfId="0" applyNumberFormat="1" applyFont="1"/>
    <xf numFmtId="3" fontId="22" fillId="4" borderId="15" xfId="3" applyNumberFormat="1" applyFont="1" applyFill="1" applyBorder="1" applyProtection="1"/>
    <xf numFmtId="3" fontId="22" fillId="4" borderId="26" xfId="4" applyNumberFormat="1" applyFont="1" applyFill="1" applyBorder="1" applyProtection="1">
      <protection locked="0"/>
    </xf>
    <xf numFmtId="2" fontId="6" fillId="9" borderId="26" xfId="2" applyNumberFormat="1" applyFill="1" applyBorder="1"/>
    <xf numFmtId="10" fontId="23" fillId="6" borderId="42" xfId="2" applyNumberFormat="1" applyFont="1" applyFill="1" applyBorder="1"/>
    <xf numFmtId="2" fontId="6" fillId="0" borderId="0" xfId="2" applyNumberFormat="1"/>
    <xf numFmtId="3" fontId="22" fillId="4" borderId="17" xfId="3" applyNumberFormat="1" applyFont="1" applyFill="1" applyBorder="1" applyProtection="1"/>
    <xf numFmtId="3" fontId="22" fillId="4" borderId="29" xfId="4" applyNumberFormat="1" applyFont="1" applyFill="1" applyBorder="1" applyProtection="1">
      <protection locked="0"/>
    </xf>
    <xf numFmtId="2" fontId="24" fillId="8" borderId="29" xfId="2" applyNumberFormat="1" applyFont="1" applyFill="1" applyBorder="1"/>
    <xf numFmtId="2" fontId="6" fillId="9" borderId="29" xfId="2" applyNumberFormat="1" applyFill="1" applyBorder="1"/>
    <xf numFmtId="10" fontId="23" fillId="6" borderId="43" xfId="2" applyNumberFormat="1" applyFont="1" applyFill="1" applyBorder="1"/>
    <xf numFmtId="0" fontId="20" fillId="7" borderId="17" xfId="2" applyFont="1" applyFill="1" applyBorder="1"/>
    <xf numFmtId="3" fontId="22" fillId="4" borderId="21" xfId="3" applyNumberFormat="1" applyFont="1" applyFill="1" applyBorder="1" applyProtection="1"/>
    <xf numFmtId="3" fontId="22" fillId="4" borderId="32" xfId="4" applyNumberFormat="1" applyFont="1" applyFill="1" applyBorder="1" applyProtection="1">
      <protection locked="0"/>
    </xf>
    <xf numFmtId="3" fontId="22" fillId="4" borderId="23" xfId="3" applyNumberFormat="1" applyFont="1" applyFill="1" applyBorder="1" applyProtection="1"/>
    <xf numFmtId="2" fontId="6" fillId="9" borderId="35" xfId="2" applyNumberFormat="1" applyFill="1" applyBorder="1"/>
    <xf numFmtId="10" fontId="23" fillId="6" borderId="44" xfId="2" applyNumberFormat="1" applyFont="1" applyFill="1" applyBorder="1"/>
    <xf numFmtId="3" fontId="22" fillId="4" borderId="10" xfId="3" applyNumberFormat="1" applyFont="1" applyFill="1" applyBorder="1" applyProtection="1"/>
    <xf numFmtId="3" fontId="22" fillId="4" borderId="9" xfId="3" applyNumberFormat="1" applyFont="1" applyFill="1" applyBorder="1" applyProtection="1"/>
    <xf numFmtId="2" fontId="24" fillId="8" borderId="9" xfId="2" applyNumberFormat="1" applyFont="1" applyFill="1" applyBorder="1"/>
    <xf numFmtId="0" fontId="30" fillId="10" borderId="45" xfId="0" applyFont="1" applyFill="1" applyBorder="1" applyAlignment="1">
      <alignment vertical="center" wrapText="1"/>
    </xf>
    <xf numFmtId="0" fontId="31" fillId="11" borderId="0" xfId="2" applyFont="1" applyFill="1" applyAlignment="1">
      <alignment horizontal="center" vertical="center"/>
    </xf>
    <xf numFmtId="0" fontId="17" fillId="12" borderId="45" xfId="0" applyFont="1" applyFill="1" applyBorder="1" applyAlignment="1">
      <alignment horizontal="center" vertical="center" wrapText="1"/>
    </xf>
    <xf numFmtId="166" fontId="32" fillId="11" borderId="46" xfId="2" applyNumberFormat="1" applyFont="1" applyFill="1" applyBorder="1" applyAlignment="1">
      <alignment horizontal="center" vertical="center" wrapText="1"/>
    </xf>
    <xf numFmtId="166" fontId="32" fillId="13" borderId="46" xfId="2" applyNumberFormat="1" applyFont="1" applyFill="1" applyBorder="1" applyAlignment="1">
      <alignment horizontal="center" vertical="center" wrapText="1"/>
    </xf>
    <xf numFmtId="0" fontId="33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4" fillId="11" borderId="45" xfId="2" applyNumberFormat="1" applyFont="1" applyFill="1" applyBorder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3" fontId="7" fillId="13" borderId="0" xfId="2" applyNumberFormat="1" applyFont="1" applyFill="1" applyAlignment="1">
      <alignment horizontal="center"/>
    </xf>
    <xf numFmtId="1" fontId="7" fillId="13" borderId="0" xfId="2" applyNumberFormat="1" applyFont="1" applyFill="1" applyAlignment="1">
      <alignment horizontal="center"/>
    </xf>
    <xf numFmtId="165" fontId="35" fillId="11" borderId="45" xfId="1" applyNumberFormat="1" applyFont="1" applyFill="1" applyBorder="1" applyAlignment="1">
      <alignment horizontal="center" vertical="center" wrapText="1"/>
    </xf>
    <xf numFmtId="1" fontId="35" fillId="11" borderId="45" xfId="2" applyNumberFormat="1" applyFont="1" applyFill="1" applyBorder="1" applyAlignment="1">
      <alignment horizontal="center" vertical="center" wrapText="1"/>
    </xf>
    <xf numFmtId="167" fontId="12" fillId="0" borderId="0" xfId="2" applyNumberFormat="1" applyFont="1"/>
    <xf numFmtId="1" fontId="25" fillId="0" borderId="0" xfId="2" applyNumberFormat="1" applyFont="1"/>
    <xf numFmtId="167" fontId="6" fillId="0" borderId="0" xfId="2" applyNumberFormat="1"/>
    <xf numFmtId="1" fontId="24" fillId="0" borderId="0" xfId="2" applyNumberFormat="1" applyFont="1"/>
    <xf numFmtId="10" fontId="0" fillId="0" borderId="0" xfId="0" applyNumberFormat="1"/>
    <xf numFmtId="167" fontId="36" fillId="0" borderId="0" xfId="2" applyNumberFormat="1" applyFont="1"/>
    <xf numFmtId="10" fontId="23" fillId="6" borderId="28" xfId="3" applyNumberFormat="1" applyFont="1" applyFill="1" applyBorder="1" applyAlignment="1">
      <alignment horizontal="right"/>
    </xf>
    <xf numFmtId="10" fontId="22" fillId="5" borderId="4" xfId="2" applyNumberFormat="1" applyFont="1" applyFill="1" applyBorder="1"/>
    <xf numFmtId="10" fontId="23" fillId="6" borderId="31" xfId="3" applyNumberFormat="1" applyFont="1" applyFill="1" applyBorder="1" applyAlignment="1">
      <alignment horizontal="right"/>
    </xf>
    <xf numFmtId="165" fontId="23" fillId="6" borderId="28" xfId="3" applyNumberFormat="1" applyFont="1" applyFill="1" applyBorder="1" applyAlignment="1">
      <alignment horizontal="right"/>
    </xf>
    <xf numFmtId="0" fontId="29" fillId="0" borderId="0" xfId="0" applyFont="1"/>
    <xf numFmtId="10" fontId="29" fillId="0" borderId="0" xfId="0" applyNumberFormat="1" applyFont="1"/>
    <xf numFmtId="165" fontId="23" fillId="6" borderId="31" xfId="3" applyNumberFormat="1" applyFont="1" applyFill="1" applyBorder="1" applyAlignment="1">
      <alignment horizontal="right"/>
    </xf>
    <xf numFmtId="3" fontId="22" fillId="4" borderId="25" xfId="3" applyNumberFormat="1" applyFont="1" applyFill="1" applyBorder="1" applyProtection="1"/>
    <xf numFmtId="3" fontId="22" fillId="4" borderId="38" xfId="4" applyNumberFormat="1" applyFont="1" applyFill="1" applyBorder="1" applyProtection="1">
      <protection locked="0"/>
    </xf>
    <xf numFmtId="165" fontId="23" fillId="6" borderId="41" xfId="3" applyNumberFormat="1" applyFont="1" applyFill="1" applyBorder="1" applyAlignment="1">
      <alignment horizontal="right"/>
    </xf>
    <xf numFmtId="165" fontId="23" fillId="6" borderId="37" xfId="3" applyNumberFormat="1" applyFont="1" applyFill="1" applyBorder="1" applyAlignment="1">
      <alignment horizontal="right"/>
    </xf>
    <xf numFmtId="2" fontId="12" fillId="0" borderId="0" xfId="2" applyNumberFormat="1" applyFont="1"/>
    <xf numFmtId="0" fontId="16" fillId="6" borderId="9" xfId="2" applyFont="1" applyFill="1" applyBorder="1" applyAlignment="1">
      <alignment horizontal="center" vertical="center" wrapText="1"/>
    </xf>
    <xf numFmtId="2" fontId="22" fillId="5" borderId="1" xfId="2" applyNumberFormat="1" applyFont="1" applyFill="1" applyBorder="1"/>
    <xf numFmtId="165" fontId="23" fillId="6" borderId="26" xfId="3" applyNumberFormat="1" applyFont="1" applyFill="1" applyBorder="1" applyAlignment="1">
      <alignment horizontal="right"/>
    </xf>
    <xf numFmtId="0" fontId="8" fillId="0" borderId="0" xfId="2" applyFont="1"/>
    <xf numFmtId="3" fontId="8" fillId="0" borderId="0" xfId="2" applyNumberFormat="1" applyFont="1"/>
    <xf numFmtId="2" fontId="22" fillId="5" borderId="4" xfId="2" applyNumberFormat="1" applyFont="1" applyFill="1" applyBorder="1"/>
    <xf numFmtId="165" fontId="23" fillId="6" borderId="29" xfId="3" applyNumberFormat="1" applyFont="1" applyFill="1" applyBorder="1" applyAlignment="1">
      <alignment horizontal="right"/>
    </xf>
    <xf numFmtId="2" fontId="22" fillId="3" borderId="36" xfId="4" applyNumberFormat="1" applyFont="1" applyFill="1" applyBorder="1" applyProtection="1">
      <protection locked="0"/>
    </xf>
    <xf numFmtId="2" fontId="22" fillId="5" borderId="6" xfId="2" applyNumberFormat="1" applyFont="1" applyFill="1" applyBorder="1"/>
    <xf numFmtId="165" fontId="23" fillId="6" borderId="35" xfId="3" applyNumberFormat="1" applyFont="1" applyFill="1" applyBorder="1" applyAlignment="1">
      <alignment horizontal="right"/>
    </xf>
    <xf numFmtId="3" fontId="22" fillId="4" borderId="1" xfId="3" applyNumberFormat="1" applyFont="1" applyFill="1" applyBorder="1" applyProtection="1"/>
    <xf numFmtId="2" fontId="22" fillId="3" borderId="2" xfId="4" applyNumberFormat="1" applyFont="1" applyFill="1" applyBorder="1" applyProtection="1">
      <protection locked="0"/>
    </xf>
    <xf numFmtId="165" fontId="23" fillId="6" borderId="42" xfId="3" applyNumberFormat="1" applyFont="1" applyFill="1" applyBorder="1" applyAlignment="1">
      <alignment horizontal="right"/>
    </xf>
    <xf numFmtId="2" fontId="22" fillId="3" borderId="39" xfId="4" applyNumberFormat="1" applyFont="1" applyFill="1" applyBorder="1" applyProtection="1">
      <protection locked="0"/>
    </xf>
    <xf numFmtId="165" fontId="23" fillId="6" borderId="38" xfId="3" applyNumberFormat="1" applyFont="1" applyFill="1" applyBorder="1" applyAlignment="1">
      <alignment horizontal="right"/>
    </xf>
    <xf numFmtId="2" fontId="22" fillId="3" borderId="9" xfId="4" applyNumberFormat="1" applyFont="1" applyFill="1" applyBorder="1" applyProtection="1">
      <protection locked="0"/>
    </xf>
    <xf numFmtId="10" fontId="25" fillId="0" borderId="0" xfId="2" applyNumberFormat="1" applyFont="1"/>
    <xf numFmtId="0" fontId="21" fillId="0" borderId="0" xfId="2" applyFont="1"/>
    <xf numFmtId="0" fontId="21" fillId="0" borderId="0" xfId="2" applyFont="1" applyAlignment="1">
      <alignment horizontal="center"/>
    </xf>
    <xf numFmtId="0" fontId="18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6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2" fillId="0" borderId="54" xfId="4" applyNumberFormat="1" applyFont="1" applyFill="1" applyBorder="1" applyProtection="1">
      <protection locked="0"/>
    </xf>
    <xf numFmtId="165" fontId="23" fillId="6" borderId="34" xfId="3" applyNumberFormat="1" applyFont="1" applyFill="1" applyBorder="1" applyAlignment="1">
      <alignment horizontal="right"/>
    </xf>
    <xf numFmtId="10" fontId="34" fillId="11" borderId="45" xfId="1" applyNumberFormat="1" applyFont="1" applyFill="1" applyBorder="1" applyAlignment="1">
      <alignment horizontal="center"/>
    </xf>
    <xf numFmtId="10" fontId="34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6" fillId="0" borderId="0" xfId="2" applyNumberFormat="1"/>
    <xf numFmtId="1" fontId="12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2" fillId="0" borderId="0" xfId="6" applyNumberFormat="1" applyFont="1"/>
    <xf numFmtId="0" fontId="12" fillId="0" borderId="0" xfId="6" applyFont="1"/>
    <xf numFmtId="0" fontId="21" fillId="0" borderId="0" xfId="6"/>
    <xf numFmtId="10" fontId="21" fillId="0" borderId="0" xfId="6" applyNumberFormat="1"/>
    <xf numFmtId="0" fontId="48" fillId="0" borderId="0" xfId="6" applyFont="1"/>
    <xf numFmtId="1" fontId="21" fillId="0" borderId="0" xfId="6" applyNumberFormat="1"/>
    <xf numFmtId="165" fontId="0" fillId="0" borderId="0" xfId="0" applyNumberFormat="1"/>
    <xf numFmtId="0" fontId="21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1" fillId="0" borderId="0" xfId="7" applyNumberFormat="1"/>
    <xf numFmtId="165" fontId="21" fillId="0" borderId="0" xfId="6" applyNumberFormat="1"/>
    <xf numFmtId="0" fontId="18" fillId="4" borderId="9" xfId="7" applyFont="1" applyFill="1" applyBorder="1" applyAlignment="1">
      <alignment horizontal="center" vertical="center" wrapText="1"/>
    </xf>
    <xf numFmtId="9" fontId="19" fillId="5" borderId="13" xfId="6" applyNumberFormat="1" applyFont="1" applyFill="1" applyBorder="1" applyAlignment="1">
      <alignment horizontal="center" vertical="center" wrapText="1"/>
    </xf>
    <xf numFmtId="0" fontId="16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8" fillId="3" borderId="45" xfId="7" applyNumberFormat="1" applyFont="1" applyFill="1" applyBorder="1" applyAlignment="1">
      <alignment horizontal="center" vertical="center" wrapText="1"/>
    </xf>
    <xf numFmtId="10" fontId="18" fillId="3" borderId="45" xfId="7" applyNumberFormat="1" applyFont="1" applyFill="1" applyBorder="1" applyAlignment="1">
      <alignment horizontal="center" vertical="center" wrapText="1"/>
    </xf>
    <xf numFmtId="0" fontId="21" fillId="18" borderId="45" xfId="6" applyFill="1" applyBorder="1" applyAlignment="1">
      <alignment horizontal="center" vertical="center" wrapText="1"/>
    </xf>
    <xf numFmtId="0" fontId="21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8" fillId="0" borderId="0" xfId="2" applyNumberFormat="1" applyFont="1"/>
    <xf numFmtId="1" fontId="24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2" fillId="3" borderId="4" xfId="6" applyNumberFormat="1" applyFont="1" applyFill="1" applyBorder="1"/>
    <xf numFmtId="10" fontId="22" fillId="5" borderId="4" xfId="6" applyNumberFormat="1" applyFont="1" applyFill="1" applyBorder="1"/>
    <xf numFmtId="10" fontId="22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4" fillId="0" borderId="0" xfId="6" applyFont="1"/>
    <xf numFmtId="1" fontId="24" fillId="0" borderId="0" xfId="6" applyNumberFormat="1" applyFont="1"/>
    <xf numFmtId="165" fontId="29" fillId="0" borderId="0" xfId="0" applyNumberFormat="1" applyFont="1"/>
    <xf numFmtId="1" fontId="51" fillId="7" borderId="46" xfId="6" applyNumberFormat="1" applyFont="1" applyFill="1" applyBorder="1"/>
    <xf numFmtId="1" fontId="24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5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2" fillId="5" borderId="16" xfId="4" applyNumberFormat="1" applyFont="1" applyFill="1" applyBorder="1" applyProtection="1">
      <protection locked="0"/>
    </xf>
    <xf numFmtId="2" fontId="22" fillId="5" borderId="20" xfId="4" applyNumberFormat="1" applyFont="1" applyFill="1" applyBorder="1" applyProtection="1">
      <protection locked="0"/>
    </xf>
    <xf numFmtId="2" fontId="24" fillId="0" borderId="0" xfId="6" applyNumberFormat="1" applyFont="1"/>
    <xf numFmtId="2" fontId="51" fillId="0" borderId="0" xfId="6" applyNumberFormat="1" applyFont="1"/>
    <xf numFmtId="168" fontId="24" fillId="0" borderId="0" xfId="6" applyNumberFormat="1" applyFont="1"/>
    <xf numFmtId="168" fontId="22" fillId="3" borderId="9" xfId="4" applyNumberFormat="1" applyFont="1" applyFill="1" applyBorder="1" applyProtection="1">
      <protection locked="0"/>
    </xf>
    <xf numFmtId="2" fontId="21" fillId="0" borderId="0" xfId="6" applyNumberFormat="1"/>
    <xf numFmtId="0" fontId="0" fillId="21" borderId="0" xfId="0" applyFill="1"/>
    <xf numFmtId="1" fontId="22" fillId="4" borderId="9" xfId="3" applyNumberFormat="1" applyFont="1" applyFill="1" applyBorder="1" applyProtection="1"/>
    <xf numFmtId="0" fontId="16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2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1" fillId="4" borderId="10" xfId="2" applyFont="1" applyFill="1" applyBorder="1" applyAlignment="1">
      <alignment horizontal="center" vertical="center" wrapText="1"/>
    </xf>
    <xf numFmtId="165" fontId="23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1" fillId="0" borderId="0" xfId="8"/>
    <xf numFmtId="10" fontId="21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1" fillId="0" borderId="33" xfId="8" applyNumberFormat="1" applyBorder="1"/>
    <xf numFmtId="10" fontId="48" fillId="0" borderId="33" xfId="8" applyNumberFormat="1" applyFont="1" applyBorder="1"/>
    <xf numFmtId="10" fontId="21" fillId="0" borderId="34" xfId="8" applyNumberFormat="1" applyBorder="1"/>
    <xf numFmtId="10" fontId="64" fillId="23" borderId="32" xfId="8" applyNumberFormat="1" applyFont="1" applyFill="1" applyBorder="1"/>
    <xf numFmtId="10" fontId="21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6" fillId="24" borderId="45" xfId="5" applyFont="1" applyFill="1" applyBorder="1" applyAlignment="1">
      <alignment horizontal="center" vertical="center" wrapText="1"/>
    </xf>
    <xf numFmtId="0" fontId="15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5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6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9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29" fillId="0" borderId="2" xfId="10" applyFont="1" applyBorder="1" applyAlignment="1">
      <alignment horizontal="center" vertical="center" wrapText="1"/>
    </xf>
    <xf numFmtId="0" fontId="29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9" fillId="0" borderId="80" xfId="10" applyNumberFormat="1" applyFont="1" applyBorder="1"/>
    <xf numFmtId="0" fontId="29" fillId="0" borderId="52" xfId="10" applyFont="1" applyBorder="1"/>
    <xf numFmtId="3" fontId="82" fillId="0" borderId="80" xfId="10" applyNumberFormat="1" applyFont="1" applyBorder="1"/>
    <xf numFmtId="3" fontId="29" fillId="0" borderId="51" xfId="10" applyNumberFormat="1" applyFont="1" applyBorder="1"/>
    <xf numFmtId="0" fontId="7" fillId="29" borderId="96" xfId="10" applyFont="1" applyFill="1" applyBorder="1" applyAlignment="1">
      <alignment horizontal="left" vertical="center" wrapText="1"/>
    </xf>
    <xf numFmtId="3" fontId="29" fillId="0" borderId="19" xfId="10" applyNumberFormat="1" applyFont="1" applyBorder="1"/>
    <xf numFmtId="3" fontId="29" fillId="0" borderId="57" xfId="10" applyNumberFormat="1" applyFont="1" applyBorder="1"/>
    <xf numFmtId="0" fontId="7" fillId="29" borderId="97" xfId="10" applyFont="1" applyFill="1" applyBorder="1" applyAlignment="1">
      <alignment horizontal="left" vertical="center" wrapText="1"/>
    </xf>
    <xf numFmtId="0" fontId="29" fillId="0" borderId="11" xfId="10" applyFont="1" applyBorder="1"/>
    <xf numFmtId="3" fontId="29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9" fillId="20" borderId="0" xfId="0" applyFont="1" applyFill="1"/>
    <xf numFmtId="166" fontId="29" fillId="0" borderId="0" xfId="0" applyNumberFormat="1" applyFont="1"/>
    <xf numFmtId="0" fontId="84" fillId="0" borderId="0" xfId="0" applyFont="1"/>
    <xf numFmtId="0" fontId="29" fillId="0" borderId="44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9" fontId="29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9" fillId="31" borderId="9" xfId="0" applyFont="1" applyFill="1" applyBorder="1" applyAlignment="1">
      <alignment horizontal="center" vertical="center" wrapText="1"/>
    </xf>
    <xf numFmtId="0" fontId="29" fillId="31" borderId="12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32" borderId="8" xfId="0" applyFont="1" applyFill="1" applyBorder="1" applyAlignment="1">
      <alignment vertical="center" wrapText="1"/>
    </xf>
    <xf numFmtId="9" fontId="29" fillId="0" borderId="8" xfId="0" applyNumberFormat="1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29" fillId="0" borderId="101" xfId="0" applyFont="1" applyBorder="1" applyAlignment="1">
      <alignment vertical="center" wrapText="1"/>
    </xf>
    <xf numFmtId="0" fontId="29" fillId="0" borderId="102" xfId="0" applyFont="1" applyBorder="1" applyAlignment="1">
      <alignment vertical="center" wrapText="1"/>
    </xf>
    <xf numFmtId="9" fontId="29" fillId="0" borderId="102" xfId="0" applyNumberFormat="1" applyFont="1" applyBorder="1" applyAlignment="1">
      <alignment horizontal="center" vertical="center" wrapText="1"/>
    </xf>
    <xf numFmtId="0" fontId="29" fillId="0" borderId="102" xfId="0" applyFont="1" applyBorder="1" applyAlignment="1">
      <alignment horizontal="center" vertical="center" wrapText="1"/>
    </xf>
    <xf numFmtId="0" fontId="29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9" fillId="22" borderId="0" xfId="0" applyFont="1" applyFill="1"/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/>
    <xf numFmtId="0" fontId="29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9" fillId="0" borderId="45" xfId="0" applyFont="1" applyBorder="1"/>
    <xf numFmtId="0" fontId="86" fillId="0" borderId="45" xfId="0" applyFont="1" applyBorder="1"/>
    <xf numFmtId="0" fontId="29" fillId="33" borderId="45" xfId="0" applyFont="1" applyFill="1" applyBorder="1"/>
    <xf numFmtId="2" fontId="29" fillId="7" borderId="0" xfId="0" applyNumberFormat="1" applyFont="1" applyFill="1"/>
    <xf numFmtId="166" fontId="29" fillId="7" borderId="0" xfId="0" applyNumberFormat="1" applyFont="1" applyFill="1"/>
    <xf numFmtId="2" fontId="82" fillId="7" borderId="0" xfId="0" applyNumberFormat="1" applyFont="1" applyFill="1"/>
    <xf numFmtId="2" fontId="29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4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4" fillId="19" borderId="45" xfId="11" applyFont="1" applyFill="1" applyBorder="1" applyAlignment="1">
      <alignment horizontal="center" vertical="center" wrapText="1"/>
    </xf>
    <xf numFmtId="0" fontId="8" fillId="19" borderId="45" xfId="11" applyFont="1" applyFill="1" applyBorder="1" applyAlignment="1">
      <alignment horizontal="center" vertical="center" wrapText="1"/>
    </xf>
    <xf numFmtId="0" fontId="8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7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8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7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30" fillId="10" borderId="45" xfId="0" applyFont="1" applyFill="1" applyBorder="1" applyAlignment="1">
      <alignment vertical="center"/>
    </xf>
    <xf numFmtId="165" fontId="34" fillId="11" borderId="45" xfId="1" applyNumberFormat="1" applyFont="1" applyFill="1" applyBorder="1" applyAlignment="1">
      <alignment horizontal="center" vertical="center"/>
    </xf>
    <xf numFmtId="165" fontId="35" fillId="11" borderId="45" xfId="1" applyNumberFormat="1" applyFont="1" applyFill="1" applyBorder="1" applyAlignment="1">
      <alignment horizontal="center" vertical="center"/>
    </xf>
    <xf numFmtId="1" fontId="35" fillId="11" borderId="45" xfId="2" applyNumberFormat="1" applyFont="1" applyFill="1" applyBorder="1" applyAlignment="1">
      <alignment horizontal="center" vertical="center"/>
    </xf>
    <xf numFmtId="3" fontId="22" fillId="4" borderId="17" xfId="3" applyNumberFormat="1" applyFont="1" applyFill="1" applyBorder="1" applyAlignment="1" applyProtection="1">
      <alignment horizontal="center"/>
    </xf>
    <xf numFmtId="0" fontId="20" fillId="3" borderId="26" xfId="2" applyFont="1" applyFill="1" applyBorder="1"/>
    <xf numFmtId="0" fontId="20" fillId="3" borderId="29" xfId="2" applyFont="1" applyFill="1" applyBorder="1"/>
    <xf numFmtId="0" fontId="20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9" fillId="0" borderId="0" xfId="0" applyNumberFormat="1" applyFont="1"/>
    <xf numFmtId="0" fontId="17" fillId="7" borderId="1" xfId="2" applyFont="1" applyFill="1" applyBorder="1" applyAlignment="1">
      <alignment horizontal="center" vertical="center" wrapText="1"/>
    </xf>
    <xf numFmtId="0" fontId="18" fillId="4" borderId="42" xfId="2" applyFont="1" applyFill="1" applyBorder="1" applyAlignment="1">
      <alignment horizontal="center" vertical="center" wrapText="1"/>
    </xf>
    <xf numFmtId="10" fontId="6" fillId="3" borderId="0" xfId="2" applyNumberFormat="1" applyFill="1" applyAlignment="1">
      <alignment horizontal="center" vertical="center" wrapText="1"/>
    </xf>
    <xf numFmtId="0" fontId="16" fillId="6" borderId="5" xfId="2" applyFont="1" applyFill="1" applyBorder="1" applyAlignment="1">
      <alignment horizontal="center" vertical="center" wrapText="1"/>
    </xf>
    <xf numFmtId="9" fontId="19" fillId="5" borderId="1" xfId="2" applyNumberFormat="1" applyFont="1" applyFill="1" applyBorder="1" applyAlignment="1">
      <alignment horizontal="center" vertical="center" wrapText="1"/>
    </xf>
    <xf numFmtId="0" fontId="16" fillId="6" borderId="42" xfId="2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7" fillId="7" borderId="1" xfId="6" applyFont="1" applyFill="1" applyBorder="1" applyAlignment="1">
      <alignment horizontal="center" vertical="center" wrapText="1"/>
    </xf>
    <xf numFmtId="0" fontId="18" fillId="4" borderId="1" xfId="7" applyFont="1" applyFill="1" applyBorder="1" applyAlignment="1">
      <alignment horizontal="center" vertical="center" wrapText="1"/>
    </xf>
    <xf numFmtId="0" fontId="18" fillId="4" borderId="42" xfId="7" applyFont="1" applyFill="1" applyBorder="1" applyAlignment="1">
      <alignment horizontal="center" vertical="center" wrapText="1"/>
    </xf>
    <xf numFmtId="10" fontId="21" fillId="3" borderId="0" xfId="6" applyNumberFormat="1" applyFill="1" applyAlignment="1">
      <alignment horizontal="center" vertical="center" wrapText="1"/>
    </xf>
    <xf numFmtId="9" fontId="19" fillId="5" borderId="1" xfId="6" applyNumberFormat="1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8" fillId="3" borderId="0" xfId="7" applyNumberFormat="1" applyFont="1" applyFill="1" applyAlignment="1">
      <alignment horizontal="center" vertical="center" wrapText="1"/>
    </xf>
    <xf numFmtId="0" fontId="21" fillId="18" borderId="0" xfId="6" applyFill="1" applyAlignment="1">
      <alignment horizontal="center" vertical="center" wrapText="1"/>
    </xf>
    <xf numFmtId="0" fontId="21" fillId="0" borderId="0" xfId="6" applyAlignment="1">
      <alignment horizontal="center" vertical="center" wrapText="1"/>
    </xf>
    <xf numFmtId="3" fontId="22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2" fillId="34" borderId="17" xfId="3" applyNumberFormat="1" applyFont="1" applyFill="1" applyBorder="1" applyProtection="1"/>
    <xf numFmtId="3" fontId="22" fillId="0" borderId="26" xfId="4" applyNumberFormat="1" applyFont="1" applyFill="1" applyBorder="1" applyProtection="1">
      <protection locked="0"/>
    </xf>
    <xf numFmtId="3" fontId="22" fillId="0" borderId="29" xfId="4" applyNumberFormat="1" applyFont="1" applyFill="1" applyBorder="1" applyProtection="1">
      <protection locked="0"/>
    </xf>
    <xf numFmtId="10" fontId="22" fillId="3" borderId="11" xfId="4" applyNumberFormat="1" applyFont="1" applyFill="1" applyBorder="1" applyProtection="1">
      <protection locked="0"/>
    </xf>
    <xf numFmtId="3" fontId="22" fillId="0" borderId="21" xfId="3" applyNumberFormat="1" applyFont="1" applyFill="1" applyBorder="1" applyProtection="1"/>
    <xf numFmtId="3" fontId="22" fillId="0" borderId="17" xfId="3" applyNumberFormat="1" applyFont="1" applyFill="1" applyBorder="1" applyProtection="1"/>
    <xf numFmtId="0" fontId="6" fillId="0" borderId="10" xfId="2" applyBorder="1"/>
    <xf numFmtId="10" fontId="6" fillId="3" borderId="11" xfId="2" applyNumberFormat="1" applyFill="1" applyBorder="1" applyAlignment="1">
      <alignment horizontal="center" vertical="center" wrapText="1"/>
    </xf>
    <xf numFmtId="9" fontId="19" fillId="5" borderId="10" xfId="2" applyNumberFormat="1" applyFont="1" applyFill="1" applyBorder="1" applyAlignment="1">
      <alignment horizontal="center" vertical="center" wrapText="1"/>
    </xf>
    <xf numFmtId="3" fontId="22" fillId="0" borderId="15" xfId="3" applyNumberFormat="1" applyFont="1" applyFill="1" applyBorder="1" applyProtection="1"/>
    <xf numFmtId="0" fontId="17" fillId="12" borderId="45" xfId="0" applyFont="1" applyFill="1" applyBorder="1" applyAlignment="1">
      <alignment horizontal="center" vertical="top" wrapText="1"/>
    </xf>
    <xf numFmtId="3" fontId="7" fillId="13" borderId="56" xfId="2" applyNumberFormat="1" applyFont="1" applyFill="1" applyBorder="1" applyAlignment="1">
      <alignment horizontal="center"/>
    </xf>
    <xf numFmtId="1" fontId="7" fillId="13" borderId="56" xfId="2" applyNumberFormat="1" applyFont="1" applyFill="1" applyBorder="1" applyAlignment="1">
      <alignment horizontal="center"/>
    </xf>
    <xf numFmtId="0" fontId="16" fillId="6" borderId="0" xfId="2" applyFont="1" applyFill="1" applyAlignment="1">
      <alignment horizontal="center" vertical="center" wrapText="1"/>
    </xf>
    <xf numFmtId="10" fontId="34" fillId="11" borderId="46" xfId="1" applyNumberFormat="1" applyFont="1" applyFill="1" applyBorder="1" applyAlignment="1">
      <alignment horizontal="center"/>
    </xf>
    <xf numFmtId="10" fontId="34" fillId="11" borderId="46" xfId="1" applyNumberFormat="1" applyFont="1" applyFill="1" applyBorder="1" applyAlignment="1">
      <alignment horizontal="center" vertical="center" wrapText="1"/>
    </xf>
    <xf numFmtId="165" fontId="35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9" fillId="5" borderId="9" xfId="2" applyNumberFormat="1" applyFont="1" applyFill="1" applyBorder="1" applyAlignment="1">
      <alignment horizontal="center" vertical="center" wrapText="1"/>
    </xf>
    <xf numFmtId="166" fontId="32" fillId="11" borderId="58" xfId="2" applyNumberFormat="1" applyFont="1" applyFill="1" applyBorder="1" applyAlignment="1">
      <alignment horizontal="center" vertical="center" wrapText="1"/>
    </xf>
    <xf numFmtId="10" fontId="34" fillId="11" borderId="60" xfId="1" applyNumberFormat="1" applyFont="1" applyFill="1" applyBorder="1" applyAlignment="1">
      <alignment horizontal="center" vertical="center" wrapText="1"/>
    </xf>
    <xf numFmtId="0" fontId="33" fillId="11" borderId="67" xfId="2" applyFont="1" applyFill="1" applyBorder="1" applyAlignment="1">
      <alignment horizontal="center" vertical="center" wrapText="1"/>
    </xf>
    <xf numFmtId="165" fontId="35" fillId="11" borderId="76" xfId="1" applyNumberFormat="1" applyFont="1" applyFill="1" applyBorder="1" applyAlignment="1">
      <alignment horizontal="center" vertical="center" wrapText="1"/>
    </xf>
    <xf numFmtId="166" fontId="32" fillId="13" borderId="45" xfId="2" applyNumberFormat="1" applyFont="1" applyFill="1" applyBorder="1" applyAlignment="1">
      <alignment horizontal="center" vertical="center" wrapText="1"/>
    </xf>
    <xf numFmtId="3" fontId="7" fillId="13" borderId="45" xfId="2" applyNumberFormat="1" applyFont="1" applyFill="1" applyBorder="1" applyAlignment="1">
      <alignment horizontal="center"/>
    </xf>
    <xf numFmtId="1" fontId="7" fillId="13" borderId="45" xfId="2" applyNumberFormat="1" applyFont="1" applyFill="1" applyBorder="1" applyAlignment="1">
      <alignment horizontal="center"/>
    </xf>
    <xf numFmtId="3" fontId="22" fillId="4" borderId="27" xfId="3" applyNumberFormat="1" applyFont="1" applyFill="1" applyBorder="1" applyProtection="1"/>
    <xf numFmtId="3" fontId="22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2" fillId="0" borderId="42" xfId="3" applyNumberFormat="1" applyFont="1" applyFill="1" applyBorder="1" applyProtection="1"/>
    <xf numFmtId="3" fontId="22" fillId="0" borderId="43" xfId="3" applyNumberFormat="1" applyFont="1" applyFill="1" applyBorder="1" applyProtection="1"/>
    <xf numFmtId="10" fontId="22" fillId="3" borderId="42" xfId="4" applyNumberFormat="1" applyFont="1" applyFill="1" applyBorder="1" applyProtection="1">
      <protection locked="0"/>
    </xf>
    <xf numFmtId="10" fontId="22" fillId="3" borderId="43" xfId="4" applyNumberFormat="1" applyFont="1" applyFill="1" applyBorder="1" applyProtection="1">
      <protection locked="0"/>
    </xf>
    <xf numFmtId="10" fontId="22" fillId="3" borderId="44" xfId="4" applyNumberFormat="1" applyFont="1" applyFill="1" applyBorder="1" applyProtection="1">
      <protection locked="0"/>
    </xf>
    <xf numFmtId="10" fontId="22" fillId="5" borderId="14" xfId="4" applyNumberFormat="1" applyFont="1" applyFill="1" applyBorder="1" applyProtection="1">
      <protection locked="0"/>
    </xf>
    <xf numFmtId="165" fontId="23" fillId="6" borderId="12" xfId="3" applyNumberFormat="1" applyFont="1" applyFill="1" applyBorder="1" applyAlignment="1">
      <alignment horizontal="right"/>
    </xf>
    <xf numFmtId="10" fontId="23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1" fillId="3" borderId="2" xfId="6" applyNumberFormat="1" applyFill="1" applyBorder="1" applyAlignment="1">
      <alignment horizontal="center" vertical="center" wrapText="1"/>
    </xf>
    <xf numFmtId="0" fontId="16" fillId="6" borderId="3" xfId="6" applyFont="1" applyFill="1" applyBorder="1" applyAlignment="1">
      <alignment horizontal="center" vertical="center" wrapText="1"/>
    </xf>
    <xf numFmtId="0" fontId="16" fillId="6" borderId="3" xfId="2" applyFont="1" applyFill="1" applyBorder="1" applyAlignment="1">
      <alignment horizontal="center" vertical="center" wrapText="1"/>
    </xf>
    <xf numFmtId="3" fontId="22" fillId="4" borderId="29" xfId="4" applyNumberFormat="1" applyFont="1" applyFill="1" applyBorder="1" applyAlignment="1" applyProtection="1">
      <alignment horizontal="center"/>
      <protection locked="0"/>
    </xf>
    <xf numFmtId="3" fontId="22" fillId="4" borderId="35" xfId="4" applyNumberFormat="1" applyFont="1" applyFill="1" applyBorder="1" applyAlignment="1" applyProtection="1">
      <alignment horizontal="center"/>
      <protection locked="0"/>
    </xf>
    <xf numFmtId="3" fontId="22" fillId="4" borderId="26" xfId="4" applyNumberFormat="1" applyFont="1" applyFill="1" applyBorder="1" applyAlignment="1" applyProtection="1">
      <alignment horizontal="center"/>
      <protection locked="0"/>
    </xf>
    <xf numFmtId="10" fontId="22" fillId="5" borderId="28" xfId="4" applyNumberFormat="1" applyFont="1" applyFill="1" applyBorder="1" applyProtection="1">
      <protection locked="0"/>
    </xf>
    <xf numFmtId="10" fontId="22" fillId="5" borderId="31" xfId="4" applyNumberFormat="1" applyFont="1" applyFill="1" applyBorder="1" applyProtection="1">
      <protection locked="0"/>
    </xf>
    <xf numFmtId="10" fontId="22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2" fillId="0" borderId="32" xfId="3" applyNumberFormat="1" applyFont="1" applyFill="1" applyBorder="1" applyProtection="1"/>
    <xf numFmtId="3" fontId="22" fillId="0" borderId="29" xfId="3" applyNumberFormat="1" applyFont="1" applyFill="1" applyBorder="1" applyProtection="1"/>
    <xf numFmtId="168" fontId="22" fillId="3" borderId="42" xfId="4" applyNumberFormat="1" applyFont="1" applyFill="1" applyBorder="1" applyProtection="1">
      <protection locked="0"/>
    </xf>
    <xf numFmtId="168" fontId="22" fillId="3" borderId="43" xfId="4" applyNumberFormat="1" applyFont="1" applyFill="1" applyBorder="1" applyProtection="1">
      <protection locked="0"/>
    </xf>
    <xf numFmtId="1" fontId="22" fillId="0" borderId="15" xfId="3" applyNumberFormat="1" applyFont="1" applyFill="1" applyBorder="1" applyProtection="1"/>
    <xf numFmtId="1" fontId="22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20" fillId="7" borderId="23" xfId="2" applyFont="1" applyFill="1" applyBorder="1"/>
    <xf numFmtId="0" fontId="6" fillId="7" borderId="4" xfId="2" applyFill="1" applyBorder="1"/>
    <xf numFmtId="3" fontId="22" fillId="4" borderId="9" xfId="4" applyNumberFormat="1" applyFont="1" applyFill="1" applyBorder="1" applyProtection="1">
      <protection locked="0"/>
    </xf>
    <xf numFmtId="10" fontId="22" fillId="5" borderId="10" xfId="2" applyNumberFormat="1" applyFont="1" applyFill="1" applyBorder="1"/>
    <xf numFmtId="0" fontId="20" fillId="7" borderId="10" xfId="2" applyFont="1" applyFill="1" applyBorder="1"/>
    <xf numFmtId="10" fontId="34" fillId="11" borderId="48" xfId="1" applyNumberFormat="1" applyFont="1" applyFill="1" applyBorder="1" applyAlignment="1">
      <alignment horizontal="center"/>
    </xf>
    <xf numFmtId="10" fontId="34" fillId="11" borderId="48" xfId="1" applyNumberFormat="1" applyFont="1" applyFill="1" applyBorder="1" applyAlignment="1">
      <alignment horizontal="center" vertical="center" wrapText="1"/>
    </xf>
    <xf numFmtId="165" fontId="35" fillId="11" borderId="48" xfId="1" applyNumberFormat="1" applyFont="1" applyFill="1" applyBorder="1" applyAlignment="1">
      <alignment horizontal="center" vertical="center" wrapText="1"/>
    </xf>
    <xf numFmtId="10" fontId="34" fillId="11" borderId="98" xfId="1" applyNumberFormat="1" applyFont="1" applyFill="1" applyBorder="1" applyAlignment="1">
      <alignment horizontal="center"/>
    </xf>
    <xf numFmtId="10" fontId="34" fillId="11" borderId="98" xfId="1" applyNumberFormat="1" applyFont="1" applyFill="1" applyBorder="1" applyAlignment="1">
      <alignment horizontal="center" vertical="center" wrapText="1"/>
    </xf>
    <xf numFmtId="3" fontId="7" fillId="13" borderId="11" xfId="2" applyNumberFormat="1" applyFont="1" applyFill="1" applyBorder="1" applyAlignment="1">
      <alignment horizontal="center"/>
    </xf>
    <xf numFmtId="1" fontId="7" fillId="13" borderId="11" xfId="2" applyNumberFormat="1" applyFont="1" applyFill="1" applyBorder="1" applyAlignment="1">
      <alignment horizontal="center"/>
    </xf>
    <xf numFmtId="165" fontId="35" fillId="11" borderId="98" xfId="1" applyNumberFormat="1" applyFont="1" applyFill="1" applyBorder="1" applyAlignment="1">
      <alignment horizontal="center" vertical="center" wrapText="1"/>
    </xf>
    <xf numFmtId="1" fontId="22" fillId="0" borderId="26" xfId="3" applyNumberFormat="1" applyFont="1" applyFill="1" applyBorder="1" applyProtection="1"/>
    <xf numFmtId="1" fontId="22" fillId="0" borderId="29" xfId="3" applyNumberFormat="1" applyFont="1" applyFill="1" applyBorder="1" applyProtection="1"/>
    <xf numFmtId="1" fontId="22" fillId="0" borderId="25" xfId="3" applyNumberFormat="1" applyFont="1" applyFill="1" applyBorder="1" applyProtection="1"/>
    <xf numFmtId="1" fontId="22" fillId="0" borderId="38" xfId="3" applyNumberFormat="1" applyFont="1" applyFill="1" applyBorder="1" applyProtection="1"/>
    <xf numFmtId="1" fontId="22" fillId="0" borderId="10" xfId="3" applyNumberFormat="1" applyFont="1" applyFill="1" applyBorder="1" applyProtection="1"/>
    <xf numFmtId="1" fontId="22" fillId="0" borderId="9" xfId="3" applyNumberFormat="1" applyFont="1" applyFill="1" applyBorder="1" applyProtection="1"/>
    <xf numFmtId="3" fontId="22" fillId="0" borderId="38" xfId="3" applyNumberFormat="1" applyFont="1" applyFill="1" applyBorder="1" applyProtection="1"/>
    <xf numFmtId="2" fontId="34" fillId="11" borderId="48" xfId="2" applyNumberFormat="1" applyFont="1" applyFill="1" applyBorder="1" applyAlignment="1">
      <alignment horizontal="center"/>
    </xf>
    <xf numFmtId="165" fontId="34" fillId="11" borderId="48" xfId="1" applyNumberFormat="1" applyFont="1" applyFill="1" applyBorder="1" applyAlignment="1">
      <alignment horizontal="center" vertical="center" wrapText="1"/>
    </xf>
    <xf numFmtId="0" fontId="20" fillId="7" borderId="10" xfId="6" applyFont="1" applyFill="1" applyBorder="1"/>
    <xf numFmtId="3" fontId="22" fillId="0" borderId="9" xfId="3" applyNumberFormat="1" applyFont="1" applyFill="1" applyBorder="1" applyProtection="1"/>
    <xf numFmtId="3" fontId="22" fillId="4" borderId="11" xfId="4" applyNumberFormat="1" applyFont="1" applyFill="1" applyBorder="1" applyAlignment="1" applyProtection="1">
      <alignment horizontal="center"/>
      <protection locked="0"/>
    </xf>
    <xf numFmtId="2" fontId="22" fillId="5" borderId="14" xfId="4" applyNumberFormat="1" applyFont="1" applyFill="1" applyBorder="1" applyProtection="1">
      <protection locked="0"/>
    </xf>
    <xf numFmtId="2" fontId="34" fillId="11" borderId="98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2" fillId="4" borderId="21" xfId="3" applyNumberFormat="1" applyFont="1" applyFill="1" applyBorder="1" applyAlignment="1" applyProtection="1">
      <alignment horizontal="center"/>
    </xf>
    <xf numFmtId="3" fontId="22" fillId="4" borderId="25" xfId="3" applyNumberFormat="1" applyFont="1" applyFill="1" applyBorder="1" applyAlignment="1" applyProtection="1">
      <alignment horizontal="center"/>
    </xf>
    <xf numFmtId="1" fontId="22" fillId="0" borderId="1" xfId="3" applyNumberFormat="1" applyFont="1" applyFill="1" applyBorder="1" applyProtection="1"/>
    <xf numFmtId="10" fontId="34" fillId="11" borderId="13" xfId="1" applyNumberFormat="1" applyFont="1" applyFill="1" applyBorder="1" applyAlignment="1">
      <alignment horizontal="center"/>
    </xf>
    <xf numFmtId="0" fontId="17" fillId="12" borderId="60" xfId="0" applyFont="1" applyFill="1" applyBorder="1" applyAlignment="1">
      <alignment horizontal="center" vertical="center" wrapText="1"/>
    </xf>
    <xf numFmtId="10" fontId="34" fillId="11" borderId="50" xfId="1" applyNumberFormat="1" applyFont="1" applyFill="1" applyBorder="1" applyAlignment="1">
      <alignment horizontal="center" vertical="center" wrapText="1"/>
    </xf>
    <xf numFmtId="10" fontId="34" fillId="11" borderId="114" xfId="1" applyNumberFormat="1" applyFont="1" applyFill="1" applyBorder="1" applyAlignment="1">
      <alignment horizontal="center" vertical="center" wrapText="1"/>
    </xf>
    <xf numFmtId="0" fontId="17" fillId="12" borderId="76" xfId="0" applyFont="1" applyFill="1" applyBorder="1" applyAlignment="1">
      <alignment horizontal="center" vertical="center" wrapText="1"/>
    </xf>
    <xf numFmtId="165" fontId="35" fillId="11" borderId="51" xfId="1" applyNumberFormat="1" applyFont="1" applyFill="1" applyBorder="1" applyAlignment="1">
      <alignment horizontal="center" vertical="center" wrapText="1"/>
    </xf>
    <xf numFmtId="165" fontId="35" fillId="11" borderId="115" xfId="1" applyNumberFormat="1" applyFont="1" applyFill="1" applyBorder="1" applyAlignment="1">
      <alignment horizontal="center" vertical="center" wrapText="1"/>
    </xf>
    <xf numFmtId="165" fontId="23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4" fillId="8" borderId="38" xfId="2" applyNumberFormat="1" applyFont="1" applyFill="1" applyBorder="1"/>
    <xf numFmtId="2" fontId="6" fillId="9" borderId="38" xfId="2" applyNumberFormat="1" applyFill="1" applyBorder="1"/>
    <xf numFmtId="165" fontId="34" fillId="11" borderId="48" xfId="1" applyNumberFormat="1" applyFont="1" applyFill="1" applyBorder="1" applyAlignment="1">
      <alignment horizontal="center" vertical="center"/>
    </xf>
    <xf numFmtId="165" fontId="35" fillId="11" borderId="48" xfId="1" applyNumberFormat="1" applyFont="1" applyFill="1" applyBorder="1" applyAlignment="1">
      <alignment horizontal="center" vertical="center"/>
    </xf>
    <xf numFmtId="1" fontId="35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6" fillId="9" borderId="9" xfId="2" applyNumberFormat="1" applyFill="1" applyBorder="1"/>
    <xf numFmtId="165" fontId="34" fillId="11" borderId="98" xfId="1" applyNumberFormat="1" applyFont="1" applyFill="1" applyBorder="1" applyAlignment="1">
      <alignment horizontal="center" vertical="center"/>
    </xf>
    <xf numFmtId="165" fontId="35" fillId="11" borderId="98" xfId="1" applyNumberFormat="1" applyFont="1" applyFill="1" applyBorder="1" applyAlignment="1">
      <alignment horizontal="center" vertical="center"/>
    </xf>
    <xf numFmtId="1" fontId="35" fillId="11" borderId="14" xfId="2" applyNumberFormat="1" applyFont="1" applyFill="1" applyBorder="1" applyAlignment="1">
      <alignment horizontal="center" vertical="center"/>
    </xf>
    <xf numFmtId="2" fontId="24" fillId="8" borderId="32" xfId="2" applyNumberFormat="1" applyFont="1" applyFill="1" applyBorder="1"/>
    <xf numFmtId="2" fontId="22" fillId="9" borderId="21" xfId="2" applyNumberFormat="1" applyFont="1" applyFill="1" applyBorder="1"/>
    <xf numFmtId="3" fontId="22" fillId="34" borderId="25" xfId="3" applyNumberFormat="1" applyFont="1" applyFill="1" applyBorder="1" applyProtection="1"/>
    <xf numFmtId="10" fontId="23" fillId="6" borderId="41" xfId="3" applyNumberFormat="1" applyFont="1" applyFill="1" applyBorder="1" applyAlignment="1">
      <alignment horizontal="right"/>
    </xf>
    <xf numFmtId="3" fontId="22" fillId="34" borderId="10" xfId="3" applyNumberFormat="1" applyFont="1" applyFill="1" applyBorder="1" applyProtection="1"/>
    <xf numFmtId="165" fontId="34" fillId="11" borderId="60" xfId="1" applyNumberFormat="1" applyFont="1" applyFill="1" applyBorder="1" applyAlignment="1">
      <alignment horizontal="center" vertical="center" wrapText="1"/>
    </xf>
    <xf numFmtId="165" fontId="34" fillId="11" borderId="50" xfId="1" applyNumberFormat="1" applyFont="1" applyFill="1" applyBorder="1" applyAlignment="1">
      <alignment horizontal="center" vertical="center" wrapText="1"/>
    </xf>
    <xf numFmtId="3" fontId="7" fillId="13" borderId="7" xfId="2" applyNumberFormat="1" applyFont="1" applyFill="1" applyBorder="1" applyAlignment="1">
      <alignment horizontal="center"/>
    </xf>
    <xf numFmtId="1" fontId="7" fillId="13" borderId="7" xfId="2" applyNumberFormat="1" applyFont="1" applyFill="1" applyBorder="1" applyAlignment="1">
      <alignment horizontal="center"/>
    </xf>
    <xf numFmtId="2" fontId="34" fillId="11" borderId="46" xfId="2" applyNumberFormat="1" applyFont="1" applyFill="1" applyBorder="1" applyAlignment="1">
      <alignment horizontal="center"/>
    </xf>
    <xf numFmtId="165" fontId="34" fillId="11" borderId="46" xfId="1" applyNumberFormat="1" applyFont="1" applyFill="1" applyBorder="1" applyAlignment="1">
      <alignment horizontal="center" vertical="center" wrapText="1"/>
    </xf>
    <xf numFmtId="3" fontId="22" fillId="0" borderId="4" xfId="3" applyNumberFormat="1" applyFont="1" applyFill="1" applyBorder="1" applyProtection="1"/>
    <xf numFmtId="3" fontId="7" fillId="13" borderId="48" xfId="2" applyNumberFormat="1" applyFont="1" applyFill="1" applyBorder="1" applyAlignment="1">
      <alignment horizontal="center"/>
    </xf>
    <xf numFmtId="1" fontId="7" fillId="13" borderId="48" xfId="2" applyNumberFormat="1" applyFont="1" applyFill="1" applyBorder="1" applyAlignment="1">
      <alignment horizontal="center"/>
    </xf>
    <xf numFmtId="3" fontId="22" fillId="0" borderId="10" xfId="3" applyNumberFormat="1" applyFont="1" applyFill="1" applyBorder="1" applyProtection="1"/>
    <xf numFmtId="3" fontId="7" fillId="13" borderId="98" xfId="2" applyNumberFormat="1" applyFont="1" applyFill="1" applyBorder="1" applyAlignment="1">
      <alignment horizontal="center"/>
    </xf>
    <xf numFmtId="1" fontId="7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2" fillId="39" borderId="10" xfId="3" applyNumberFormat="1" applyFont="1" applyFill="1" applyBorder="1" applyProtection="1"/>
    <xf numFmtId="1" fontId="22" fillId="39" borderId="9" xfId="4" applyNumberFormat="1" applyFont="1" applyFill="1" applyBorder="1" applyProtection="1">
      <protection locked="0"/>
    </xf>
    <xf numFmtId="165" fontId="23" fillId="6" borderId="9" xfId="3" applyNumberFormat="1" applyFont="1" applyFill="1" applyBorder="1" applyAlignment="1">
      <alignment horizontal="right"/>
    </xf>
    <xf numFmtId="3" fontId="22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2" fillId="0" borderId="25" xfId="3" applyNumberFormat="1" applyFont="1" applyFill="1" applyBorder="1" applyProtection="1"/>
    <xf numFmtId="0" fontId="117" fillId="0" borderId="0" xfId="2" applyFont="1"/>
    <xf numFmtId="0" fontId="29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9" fillId="0" borderId="8" xfId="0" applyNumberFormat="1" applyFont="1" applyBorder="1" applyAlignment="1">
      <alignment horizontal="center" vertical="center" wrapText="1"/>
    </xf>
    <xf numFmtId="165" fontId="29" fillId="0" borderId="102" xfId="0" applyNumberFormat="1" applyFont="1" applyBorder="1" applyAlignment="1">
      <alignment horizontal="center" vertical="center" wrapText="1"/>
    </xf>
    <xf numFmtId="10" fontId="29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0" fontId="14" fillId="0" borderId="45" xfId="1" applyNumberFormat="1" applyFont="1" applyFill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6" fillId="3" borderId="9" xfId="2" applyNumberFormat="1" applyFill="1" applyBorder="1" applyAlignment="1">
      <alignment horizontal="center" vertical="center" wrapText="1"/>
    </xf>
    <xf numFmtId="166" fontId="22" fillId="5" borderId="1" xfId="2" applyNumberFormat="1" applyFont="1" applyFill="1" applyBorder="1"/>
    <xf numFmtId="166" fontId="22" fillId="5" borderId="4" xfId="2" applyNumberFormat="1" applyFont="1" applyFill="1" applyBorder="1"/>
    <xf numFmtId="165" fontId="19" fillId="5" borderId="9" xfId="2" applyNumberFormat="1" applyFont="1" applyFill="1" applyBorder="1" applyAlignment="1">
      <alignment horizontal="center" vertical="center" wrapText="1"/>
    </xf>
    <xf numFmtId="10" fontId="19" fillId="5" borderId="9" xfId="2" applyNumberFormat="1" applyFont="1" applyFill="1" applyBorder="1" applyAlignment="1">
      <alignment horizontal="center" vertical="center" wrapText="1"/>
    </xf>
    <xf numFmtId="3" fontId="22" fillId="4" borderId="42" xfId="3" applyNumberFormat="1" applyFont="1" applyFill="1" applyBorder="1" applyProtection="1"/>
    <xf numFmtId="165" fontId="19" fillId="5" borderId="1" xfId="2" applyNumberFormat="1" applyFont="1" applyFill="1" applyBorder="1" applyAlignment="1">
      <alignment horizontal="center" vertical="center" wrapText="1"/>
    </xf>
    <xf numFmtId="165" fontId="22" fillId="5" borderId="28" xfId="4" applyNumberFormat="1" applyFont="1" applyFill="1" applyBorder="1" applyProtection="1">
      <protection locked="0"/>
    </xf>
    <xf numFmtId="165" fontId="22" fillId="5" borderId="31" xfId="4" applyNumberFormat="1" applyFont="1" applyFill="1" applyBorder="1" applyProtection="1">
      <protection locked="0"/>
    </xf>
    <xf numFmtId="3" fontId="22" fillId="4" borderId="39" xfId="3" applyNumberFormat="1" applyFont="1" applyFill="1" applyBorder="1" applyProtection="1"/>
    <xf numFmtId="165" fontId="22" fillId="5" borderId="41" xfId="4" applyNumberFormat="1" applyFont="1" applyFill="1" applyBorder="1" applyProtection="1">
      <protection locked="0"/>
    </xf>
    <xf numFmtId="3" fontId="22" fillId="4" borderId="11" xfId="3" applyNumberFormat="1" applyFont="1" applyFill="1" applyBorder="1" applyProtection="1"/>
    <xf numFmtId="165" fontId="22" fillId="5" borderId="12" xfId="4" applyNumberFormat="1" applyFont="1" applyFill="1" applyBorder="1" applyProtection="1">
      <protection locked="0"/>
    </xf>
    <xf numFmtId="10" fontId="22" fillId="5" borderId="41" xfId="4" applyNumberFormat="1" applyFont="1" applyFill="1" applyBorder="1" applyProtection="1">
      <protection locked="0"/>
    </xf>
    <xf numFmtId="10" fontId="22" fillId="5" borderId="42" xfId="2" applyNumberFormat="1" applyFont="1" applyFill="1" applyBorder="1"/>
    <xf numFmtId="10" fontId="22" fillId="5" borderId="43" xfId="2" applyNumberFormat="1" applyFont="1" applyFill="1" applyBorder="1"/>
    <xf numFmtId="10" fontId="22" fillId="5" borderId="44" xfId="2" applyNumberFormat="1" applyFont="1" applyFill="1" applyBorder="1"/>
    <xf numFmtId="9" fontId="17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6" fillId="3" borderId="0" xfId="2" applyNumberFormat="1" applyFill="1" applyBorder="1" applyAlignment="1">
      <alignment horizontal="center" vertical="center" wrapText="1"/>
    </xf>
    <xf numFmtId="9" fontId="19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1" fillId="4" borderId="1" xfId="2" applyFont="1" applyFill="1" applyBorder="1" applyAlignment="1">
      <alignment horizontal="center" vertical="center" wrapText="1"/>
    </xf>
    <xf numFmtId="9" fontId="19" fillId="5" borderId="9" xfId="6" applyNumberFormat="1" applyFont="1" applyFill="1" applyBorder="1" applyAlignment="1">
      <alignment horizontal="center" vertical="center" wrapText="1"/>
    </xf>
    <xf numFmtId="9" fontId="19" fillId="5" borderId="10" xfId="6" applyNumberFormat="1" applyFont="1" applyFill="1" applyBorder="1" applyAlignment="1">
      <alignment horizontal="center" vertical="center" wrapText="1"/>
    </xf>
    <xf numFmtId="10" fontId="22" fillId="5" borderId="9" xfId="4" applyNumberFormat="1" applyFont="1" applyFill="1" applyBorder="1" applyProtection="1">
      <protection locked="0"/>
    </xf>
    <xf numFmtId="2" fontId="19" fillId="5" borderId="13" xfId="2" applyNumberFormat="1" applyFont="1" applyFill="1" applyBorder="1" applyAlignment="1">
      <alignment horizontal="center" vertical="center" wrapText="1"/>
    </xf>
    <xf numFmtId="2" fontId="22" fillId="9" borderId="4" xfId="2" applyNumberFormat="1" applyFont="1" applyFill="1" applyBorder="1"/>
    <xf numFmtId="2" fontId="22" fillId="9" borderId="9" xfId="2" applyNumberFormat="1" applyFont="1" applyFill="1" applyBorder="1"/>
    <xf numFmtId="10" fontId="23" fillId="6" borderId="9" xfId="3" applyNumberFormat="1" applyFont="1" applyFill="1" applyBorder="1" applyAlignment="1">
      <alignment horizontal="right"/>
    </xf>
    <xf numFmtId="10" fontId="19" fillId="5" borderId="10" xfId="2" applyNumberFormat="1" applyFont="1" applyFill="1" applyBorder="1" applyAlignment="1">
      <alignment horizontal="center" vertical="center" wrapText="1"/>
    </xf>
    <xf numFmtId="166" fontId="19" fillId="5" borderId="10" xfId="2" applyNumberFormat="1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vertical="center" wrapText="1"/>
    </xf>
    <xf numFmtId="0" fontId="29" fillId="7" borderId="8" xfId="0" applyFont="1" applyFill="1" applyBorder="1" applyAlignment="1">
      <alignment vertical="center" wrapText="1"/>
    </xf>
    <xf numFmtId="0" fontId="29" fillId="7" borderId="8" xfId="0" applyFont="1" applyFill="1" applyBorder="1" applyAlignment="1">
      <alignment horizontal="center" vertical="center" wrapText="1"/>
    </xf>
    <xf numFmtId="9" fontId="29" fillId="7" borderId="8" xfId="0" applyNumberFormat="1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vertical="center" wrapText="1"/>
    </xf>
    <xf numFmtId="10" fontId="29" fillId="7" borderId="12" xfId="1" applyNumberFormat="1" applyFont="1" applyFill="1" applyBorder="1" applyAlignment="1">
      <alignment horizontal="center" vertical="center" wrapText="1"/>
    </xf>
    <xf numFmtId="10" fontId="22" fillId="3" borderId="10" xfId="4" applyNumberFormat="1" applyFont="1" applyFill="1" applyBorder="1" applyProtection="1">
      <protection locked="0"/>
    </xf>
    <xf numFmtId="10" fontId="22" fillId="3" borderId="7" xfId="4" applyNumberFormat="1" applyFont="1" applyFill="1" applyBorder="1" applyProtection="1">
      <protection locked="0"/>
    </xf>
    <xf numFmtId="2" fontId="19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6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9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3" fillId="0" borderId="14" xfId="4" applyNumberFormat="1" applyFont="1" applyFill="1" applyBorder="1" applyProtection="1">
      <protection locked="0"/>
    </xf>
    <xf numFmtId="3" fontId="29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3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3" fillId="0" borderId="48" xfId="4" applyNumberFormat="1" applyFont="1" applyFill="1" applyBorder="1" applyProtection="1">
      <protection locked="0"/>
    </xf>
    <xf numFmtId="1" fontId="23" fillId="0" borderId="98" xfId="4" applyNumberFormat="1" applyFont="1" applyFill="1" applyBorder="1" applyProtection="1">
      <protection locked="0"/>
    </xf>
    <xf numFmtId="3" fontId="29" fillId="0" borderId="126" xfId="10" applyNumberFormat="1" applyFont="1" applyBorder="1"/>
    <xf numFmtId="1" fontId="22" fillId="0" borderId="121" xfId="4" applyNumberFormat="1" applyFont="1" applyFill="1" applyBorder="1" applyProtection="1">
      <protection locked="0"/>
    </xf>
    <xf numFmtId="1" fontId="22" fillId="0" borderId="125" xfId="4" applyNumberFormat="1" applyFont="1" applyFill="1" applyBorder="1" applyProtection="1">
      <protection locked="0"/>
    </xf>
    <xf numFmtId="3" fontId="29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2" fillId="0" borderId="128" xfId="4" applyNumberFormat="1" applyFont="1" applyFill="1" applyBorder="1" applyProtection="1">
      <protection locked="0"/>
    </xf>
    <xf numFmtId="0" fontId="3" fillId="0" borderId="0" xfId="2" applyFont="1"/>
    <xf numFmtId="0" fontId="14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5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4" fillId="11" borderId="76" xfId="1" applyNumberFormat="1" applyFont="1" applyFill="1" applyBorder="1" applyAlignment="1">
      <alignment horizontal="center"/>
    </xf>
    <xf numFmtId="3" fontId="22" fillId="4" borderId="13" xfId="3" applyNumberFormat="1" applyFont="1" applyFill="1" applyBorder="1" applyProtection="1"/>
    <xf numFmtId="3" fontId="22" fillId="4" borderId="98" xfId="3" applyNumberFormat="1" applyFont="1" applyFill="1" applyBorder="1" applyProtection="1"/>
    <xf numFmtId="3" fontId="22" fillId="4" borderId="98" xfId="3" applyNumberFormat="1" applyFont="1" applyFill="1" applyBorder="1" applyAlignment="1" applyProtection="1">
      <alignment horizontal="center"/>
    </xf>
    <xf numFmtId="10" fontId="22" fillId="3" borderId="98" xfId="4" applyNumberFormat="1" applyFont="1" applyFill="1" applyBorder="1" applyProtection="1">
      <protection locked="0"/>
    </xf>
    <xf numFmtId="10" fontId="22" fillId="5" borderId="98" xfId="6" applyNumberFormat="1" applyFont="1" applyFill="1" applyBorder="1"/>
    <xf numFmtId="10" fontId="22" fillId="5" borderId="98" xfId="4" applyNumberFormat="1" applyFont="1" applyFill="1" applyBorder="1" applyProtection="1">
      <protection locked="0"/>
    </xf>
    <xf numFmtId="165" fontId="23" fillId="6" borderId="98" xfId="3" applyNumberFormat="1" applyFont="1" applyFill="1" applyBorder="1" applyAlignment="1">
      <alignment horizontal="right"/>
    </xf>
    <xf numFmtId="2" fontId="29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0" fillId="7" borderId="45" xfId="0" applyFill="1" applyBorder="1"/>
    <xf numFmtId="0" fontId="9" fillId="0" borderId="0" xfId="0" applyFont="1"/>
    <xf numFmtId="10" fontId="22" fillId="5" borderId="117" xfId="4" applyNumberFormat="1" applyFont="1" applyFill="1" applyBorder="1" applyProtection="1">
      <protection locked="0"/>
    </xf>
    <xf numFmtId="2" fontId="34" fillId="11" borderId="115" xfId="2" applyNumberFormat="1" applyFont="1" applyFill="1" applyBorder="1" applyAlignment="1">
      <alignment horizontal="center"/>
    </xf>
    <xf numFmtId="2" fontId="34" fillId="11" borderId="9" xfId="2" applyNumberFormat="1" applyFont="1" applyFill="1" applyBorder="1" applyAlignment="1">
      <alignment horizontal="center"/>
    </xf>
    <xf numFmtId="0" fontId="20" fillId="3" borderId="9" xfId="2" applyFont="1" applyFill="1" applyBorder="1"/>
    <xf numFmtId="165" fontId="23" fillId="6" borderId="27" xfId="3" applyNumberFormat="1" applyFont="1" applyFill="1" applyBorder="1" applyAlignment="1">
      <alignment horizontal="right"/>
    </xf>
    <xf numFmtId="165" fontId="23" fillId="6" borderId="30" xfId="3" applyNumberFormat="1" applyFont="1" applyFill="1" applyBorder="1" applyAlignment="1">
      <alignment horizontal="right"/>
    </xf>
    <xf numFmtId="165" fontId="23" fillId="6" borderId="39" xfId="3" applyNumberFormat="1" applyFont="1" applyFill="1" applyBorder="1" applyAlignment="1">
      <alignment horizontal="right"/>
    </xf>
    <xf numFmtId="165" fontId="23" fillId="6" borderId="11" xfId="3" applyNumberFormat="1" applyFont="1" applyFill="1" applyBorder="1" applyAlignment="1">
      <alignment horizontal="right"/>
    </xf>
    <xf numFmtId="10" fontId="34" fillId="11" borderId="51" xfId="1" applyNumberFormat="1" applyFont="1" applyFill="1" applyBorder="1" applyAlignment="1">
      <alignment horizontal="center"/>
    </xf>
    <xf numFmtId="10" fontId="34" fillId="11" borderId="115" xfId="1" applyNumberFormat="1" applyFont="1" applyFill="1" applyBorder="1" applyAlignment="1">
      <alignment horizontal="center"/>
    </xf>
    <xf numFmtId="2" fontId="16" fillId="6" borderId="5" xfId="2" applyNumberFormat="1" applyFont="1" applyFill="1" applyBorder="1" applyAlignment="1">
      <alignment horizontal="center" vertical="center" wrapText="1"/>
    </xf>
    <xf numFmtId="1" fontId="7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1" fillId="0" borderId="39" xfId="8" applyNumberFormat="1" applyBorder="1"/>
    <xf numFmtId="10" fontId="21" fillId="0" borderId="5" xfId="8" applyNumberFormat="1" applyBorder="1"/>
    <xf numFmtId="10" fontId="64" fillId="9" borderId="38" xfId="8" applyNumberFormat="1" applyFont="1" applyFill="1" applyBorder="1"/>
    <xf numFmtId="0" fontId="21" fillId="0" borderId="9" xfId="8" applyBorder="1"/>
    <xf numFmtId="10" fontId="21" fillId="0" borderId="11" xfId="8" applyNumberFormat="1" applyBorder="1"/>
    <xf numFmtId="165" fontId="6" fillId="0" borderId="11" xfId="2" applyNumberFormat="1" applyBorder="1"/>
    <xf numFmtId="10" fontId="21" fillId="0" borderId="12" xfId="8" applyNumberFormat="1" applyBorder="1"/>
    <xf numFmtId="10" fontId="64" fillId="9" borderId="9" xfId="8" applyNumberFormat="1" applyFont="1" applyFill="1" applyBorder="1"/>
    <xf numFmtId="2" fontId="16" fillId="6" borderId="5" xfId="26" applyNumberFormat="1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9" fillId="0" borderId="45" xfId="0" applyFont="1" applyBorder="1"/>
    <xf numFmtId="3" fontId="22" fillId="4" borderId="68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9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2" fillId="7" borderId="17" xfId="3" applyNumberFormat="1" applyFont="1" applyFill="1" applyBorder="1" applyProtection="1"/>
    <xf numFmtId="0" fontId="2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9" fillId="7" borderId="0" xfId="0" applyNumberFormat="1" applyFont="1" applyFill="1"/>
    <xf numFmtId="0" fontId="62" fillId="7" borderId="77" xfId="5" applyFont="1" applyFill="1" applyBorder="1"/>
    <xf numFmtId="1" fontId="24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3" fillId="0" borderId="13" xfId="4" applyNumberFormat="1" applyFont="1" applyFill="1" applyBorder="1" applyProtection="1">
      <protection locked="0"/>
    </xf>
    <xf numFmtId="1" fontId="23" fillId="0" borderId="115" xfId="4" applyNumberFormat="1" applyFont="1" applyFill="1" applyBorder="1" applyProtection="1">
      <protection locked="0"/>
    </xf>
    <xf numFmtId="0" fontId="30" fillId="10" borderId="13" xfId="0" applyFont="1" applyFill="1" applyBorder="1" applyAlignment="1">
      <alignment vertical="center"/>
    </xf>
    <xf numFmtId="0" fontId="25" fillId="0" borderId="14" xfId="2" applyFont="1" applyBorder="1"/>
    <xf numFmtId="0" fontId="115" fillId="37" borderId="9" xfId="0" applyFont="1" applyFill="1" applyBorder="1" applyAlignment="1">
      <alignment horizontal="center" vertical="center" wrapText="1"/>
    </xf>
    <xf numFmtId="0" fontId="108" fillId="4" borderId="129" xfId="11" applyFont="1" applyFill="1" applyBorder="1" applyAlignment="1">
      <alignment horizontal="center" vertical="center" wrapText="1"/>
    </xf>
    <xf numFmtId="0" fontId="20" fillId="3" borderId="21" xfId="2" applyFont="1" applyFill="1" applyBorder="1"/>
    <xf numFmtId="0" fontId="115" fillId="37" borderId="44" xfId="0" applyFont="1" applyFill="1" applyBorder="1" applyAlignment="1">
      <alignment horizontal="center" vertical="center" wrapText="1"/>
    </xf>
    <xf numFmtId="0" fontId="73" fillId="16" borderId="58" xfId="0" applyFont="1" applyFill="1" applyBorder="1" applyAlignment="1">
      <alignment horizontal="center" vertical="center" wrapText="1"/>
    </xf>
    <xf numFmtId="0" fontId="65" fillId="25" borderId="53" xfId="5" applyFont="1" applyFill="1" applyBorder="1"/>
    <xf numFmtId="0" fontId="65" fillId="25" borderId="55" xfId="5" applyFont="1" applyFill="1" applyBorder="1"/>
    <xf numFmtId="1" fontId="62" fillId="0" borderId="60" xfId="0" applyNumberFormat="1" applyFont="1" applyBorder="1"/>
    <xf numFmtId="0" fontId="62" fillId="0" borderId="76" xfId="0" applyFont="1" applyBorder="1" applyAlignment="1">
      <alignment horizontal="center"/>
    </xf>
    <xf numFmtId="0" fontId="73" fillId="16" borderId="130" xfId="5" applyFont="1" applyFill="1" applyBorder="1" applyAlignment="1">
      <alignment horizontal="center" vertical="center" wrapText="1"/>
    </xf>
    <xf numFmtId="0" fontId="73" fillId="16" borderId="13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65" fillId="25" borderId="42" xfId="5" applyFont="1" applyFill="1" applyBorder="1"/>
    <xf numFmtId="3" fontId="62" fillId="0" borderId="126" xfId="5" applyNumberFormat="1" applyFont="1" applyBorder="1"/>
    <xf numFmtId="3" fontId="62" fillId="0" borderId="127" xfId="5" applyNumberFormat="1" applyFont="1" applyBorder="1"/>
    <xf numFmtId="0" fontId="62" fillId="0" borderId="127" xfId="5" applyFont="1" applyBorder="1"/>
    <xf numFmtId="1" fontId="62" fillId="0" borderId="127" xfId="5" applyNumberFormat="1" applyFont="1" applyBorder="1"/>
    <xf numFmtId="1" fontId="62" fillId="0" borderId="128" xfId="0" applyNumberFormat="1" applyFont="1" applyBorder="1"/>
    <xf numFmtId="0" fontId="65" fillId="25" borderId="44" xfId="5" applyFont="1" applyFill="1" applyBorder="1"/>
    <xf numFmtId="0" fontId="65" fillId="25" borderId="119" xfId="5" applyFont="1" applyFill="1" applyBorder="1"/>
    <xf numFmtId="3" fontId="62" fillId="0" borderId="124" xfId="5" applyNumberFormat="1" applyFont="1" applyBorder="1"/>
    <xf numFmtId="3" fontId="62" fillId="0" borderId="123" xfId="5" applyNumberFormat="1" applyFont="1" applyBorder="1"/>
    <xf numFmtId="0" fontId="62" fillId="0" borderId="123" xfId="5" applyFont="1" applyBorder="1"/>
    <xf numFmtId="1" fontId="62" fillId="0" borderId="123" xfId="5" applyNumberFormat="1" applyFont="1" applyBorder="1"/>
    <xf numFmtId="1" fontId="62" fillId="0" borderId="123" xfId="5" applyNumberFormat="1" applyFont="1" applyFill="1" applyBorder="1"/>
    <xf numFmtId="1" fontId="62" fillId="0" borderId="125" xfId="0" applyNumberFormat="1" applyFont="1" applyBorder="1"/>
    <xf numFmtId="3" fontId="7" fillId="13" borderId="10" xfId="2" applyNumberFormat="1" applyFont="1" applyFill="1" applyBorder="1" applyAlignment="1">
      <alignment horizontal="center"/>
    </xf>
    <xf numFmtId="1" fontId="7" fillId="13" borderId="12" xfId="2" applyNumberFormat="1" applyFont="1" applyFill="1" applyBorder="1" applyAlignment="1">
      <alignment horizontal="center"/>
    </xf>
    <xf numFmtId="1" fontId="48" fillId="0" borderId="46" xfId="6" applyNumberFormat="1" applyFont="1" applyBorder="1" applyAlignment="1">
      <alignment horizontal="center" vertical="center" wrapText="1"/>
    </xf>
    <xf numFmtId="3" fontId="41" fillId="4" borderId="26" xfId="7" applyNumberFormat="1" applyFont="1" applyFill="1" applyBorder="1" applyAlignment="1">
      <alignment horizontal="right" vertical="center" wrapText="1"/>
    </xf>
    <xf numFmtId="3" fontId="22" fillId="4" borderId="32" xfId="3" applyNumberFormat="1" applyFont="1" applyFill="1" applyBorder="1" applyProtection="1"/>
    <xf numFmtId="3" fontId="22" fillId="4" borderId="29" xfId="3" applyNumberFormat="1" applyFont="1" applyFill="1" applyBorder="1" applyProtection="1"/>
    <xf numFmtId="3" fontId="22" fillId="4" borderId="35" xfId="3" applyNumberFormat="1" applyFont="1" applyFill="1" applyBorder="1" applyProtection="1"/>
    <xf numFmtId="0" fontId="6" fillId="0" borderId="0" xfId="2" applyAlignment="1">
      <alignment horizontal="center"/>
    </xf>
    <xf numFmtId="3" fontId="22" fillId="4" borderId="38" xfId="4" applyNumberFormat="1" applyFont="1" applyFill="1" applyBorder="1" applyAlignment="1" applyProtection="1">
      <alignment horizontal="center"/>
      <protection locked="0"/>
    </xf>
    <xf numFmtId="3" fontId="22" fillId="4" borderId="9" xfId="4" applyNumberFormat="1" applyFont="1" applyFill="1" applyBorder="1" applyAlignment="1" applyProtection="1">
      <alignment horizontal="center"/>
      <protection locked="0"/>
    </xf>
    <xf numFmtId="3" fontId="22" fillId="4" borderId="42" xfId="4" applyNumberFormat="1" applyFont="1" applyFill="1" applyBorder="1" applyAlignment="1" applyProtection="1">
      <alignment horizontal="center"/>
      <protection locked="0"/>
    </xf>
    <xf numFmtId="3" fontId="22" fillId="4" borderId="9" xfId="3" applyNumberFormat="1" applyFont="1" applyFill="1" applyBorder="1" applyAlignment="1" applyProtection="1">
      <alignment horizontal="center"/>
    </xf>
    <xf numFmtId="10" fontId="6" fillId="0" borderId="0" xfId="2" applyNumberFormat="1" applyAlignment="1">
      <alignment horizontal="center"/>
    </xf>
    <xf numFmtId="2" fontId="22" fillId="5" borderId="10" xfId="2" applyNumberFormat="1" applyFont="1" applyFill="1" applyBorder="1"/>
    <xf numFmtId="0" fontId="1" fillId="0" borderId="0" xfId="2" applyFont="1"/>
    <xf numFmtId="3" fontId="22" fillId="40" borderId="10" xfId="3" applyNumberFormat="1" applyFont="1" applyFill="1" applyBorder="1" applyProtection="1"/>
    <xf numFmtId="10" fontId="16" fillId="6" borderId="5" xfId="1" applyNumberFormat="1" applyFont="1" applyFill="1" applyBorder="1" applyAlignment="1">
      <alignment horizontal="center" vertical="center" wrapText="1"/>
    </xf>
    <xf numFmtId="9" fontId="16" fillId="6" borderId="12" xfId="1" applyFont="1" applyFill="1" applyBorder="1" applyAlignment="1">
      <alignment horizontal="center" vertical="center" wrapText="1"/>
    </xf>
    <xf numFmtId="9" fontId="16" fillId="6" borderId="0" xfId="1" applyFont="1" applyFill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2" applyFont="1" applyAlignment="1">
      <alignment horizontal="left"/>
    </xf>
    <xf numFmtId="0" fontId="14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0" fontId="16" fillId="3" borderId="1" xfId="2" applyNumberFormat="1" applyFont="1" applyFill="1" applyBorder="1" applyAlignment="1">
      <alignment horizontal="center" vertical="center" wrapText="1"/>
    </xf>
    <xf numFmtId="10" fontId="6" fillId="3" borderId="6" xfId="2" applyNumberForma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16" fillId="6" borderId="10" xfId="2" applyFont="1" applyFill="1" applyBorder="1" applyAlignment="1">
      <alignment horizontal="center" vertical="center" wrapText="1"/>
    </xf>
    <xf numFmtId="0" fontId="16" fillId="6" borderId="12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horizontal="left"/>
    </xf>
    <xf numFmtId="0" fontId="13" fillId="0" borderId="11" xfId="2" applyFont="1" applyBorder="1" applyAlignment="1">
      <alignment horizontal="left"/>
    </xf>
    <xf numFmtId="0" fontId="13" fillId="0" borderId="12" xfId="2" applyFont="1" applyBorder="1" applyAlignment="1">
      <alignment horizontal="left"/>
    </xf>
    <xf numFmtId="0" fontId="15" fillId="3" borderId="0" xfId="2" applyFont="1" applyFill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10" fontId="16" fillId="8" borderId="1" xfId="2" applyNumberFormat="1" applyFont="1" applyFill="1" applyBorder="1" applyAlignment="1">
      <alignment horizontal="center" vertical="center" wrapText="1"/>
    </xf>
    <xf numFmtId="10" fontId="6" fillId="8" borderId="6" xfId="2" applyNumberFormat="1" applyFill="1" applyBorder="1" applyAlignment="1">
      <alignment horizontal="center" vertical="center" wrapText="1"/>
    </xf>
    <xf numFmtId="0" fontId="26" fillId="9" borderId="10" xfId="2" applyFont="1" applyFill="1" applyBorder="1" applyAlignment="1">
      <alignment horizontal="center" vertical="center"/>
    </xf>
    <xf numFmtId="0" fontId="26" fillId="9" borderId="12" xfId="2" applyFont="1" applyFill="1" applyBorder="1" applyAlignment="1">
      <alignment horizontal="center" vertical="center"/>
    </xf>
    <xf numFmtId="0" fontId="26" fillId="6" borderId="11" xfId="2" applyFont="1" applyFill="1" applyBorder="1" applyAlignment="1">
      <alignment horizontal="center" vertical="center" wrapText="1"/>
    </xf>
    <xf numFmtId="0" fontId="26" fillId="6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/>
    </xf>
    <xf numFmtId="0" fontId="16" fillId="4" borderId="11" xfId="2" applyFont="1" applyFill="1" applyBorder="1" applyAlignment="1">
      <alignment horizontal="center"/>
    </xf>
    <xf numFmtId="0" fontId="16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6" fillId="3" borderId="4" xfId="2" applyNumberFormat="1" applyFill="1" applyBorder="1" applyAlignment="1">
      <alignment horizontal="center" vertical="center" wrapText="1"/>
    </xf>
    <xf numFmtId="0" fontId="16" fillId="5" borderId="12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/>
    </xf>
    <xf numFmtId="0" fontId="18" fillId="4" borderId="4" xfId="2" applyFont="1" applyFill="1" applyBorder="1" applyAlignment="1">
      <alignment horizontal="center" vertical="center" wrapText="1"/>
    </xf>
    <xf numFmtId="0" fontId="39" fillId="0" borderId="48" xfId="2" applyFont="1" applyBorder="1" applyAlignment="1">
      <alignment horizontal="center" wrapText="1"/>
    </xf>
    <xf numFmtId="0" fontId="16" fillId="9" borderId="10" xfId="2" applyFont="1" applyFill="1" applyBorder="1" applyAlignment="1">
      <alignment horizontal="center" vertical="center"/>
    </xf>
    <xf numFmtId="0" fontId="16" fillId="9" borderId="1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6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1" fillId="17" borderId="45" xfId="7" applyNumberFormat="1" applyFill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center" vertical="center" wrapText="1"/>
    </xf>
    <xf numFmtId="10" fontId="16" fillId="3" borderId="1" xfId="6" applyNumberFormat="1" applyFont="1" applyFill="1" applyBorder="1" applyAlignment="1">
      <alignment horizontal="center" vertical="center" wrapText="1"/>
    </xf>
    <xf numFmtId="10" fontId="21" fillId="3" borderId="6" xfId="6" applyNumberFormat="1" applyFill="1" applyBorder="1" applyAlignment="1">
      <alignment horizontal="center" vertical="center" wrapText="1"/>
    </xf>
    <xf numFmtId="0" fontId="16" fillId="5" borderId="10" xfId="6" applyFont="1" applyFill="1" applyBorder="1" applyAlignment="1">
      <alignment horizontal="center" vertical="center"/>
    </xf>
    <xf numFmtId="0" fontId="16" fillId="5" borderId="11" xfId="6" applyFont="1" applyFill="1" applyBorder="1" applyAlignment="1">
      <alignment horizontal="center" vertical="center"/>
    </xf>
    <xf numFmtId="0" fontId="16" fillId="6" borderId="10" xfId="6" applyFont="1" applyFill="1" applyBorder="1" applyAlignment="1">
      <alignment horizontal="center" vertical="center" wrapText="1"/>
    </xf>
    <xf numFmtId="0" fontId="16" fillId="6" borderId="12" xfId="6" applyFont="1" applyFill="1" applyBorder="1" applyAlignment="1">
      <alignment horizontal="center" vertical="center"/>
    </xf>
    <xf numFmtId="0" fontId="14" fillId="3" borderId="50" xfId="6" applyFont="1" applyFill="1" applyBorder="1" applyAlignment="1">
      <alignment horizontal="center" vertical="center" wrapText="1"/>
    </xf>
    <xf numFmtId="0" fontId="14" fillId="3" borderId="52" xfId="6" applyFont="1" applyFill="1" applyBorder="1" applyAlignment="1">
      <alignment horizontal="center" vertical="center" wrapText="1"/>
    </xf>
    <xf numFmtId="0" fontId="14" fillId="3" borderId="51" xfId="6" applyFont="1" applyFill="1" applyBorder="1" applyAlignment="1">
      <alignment horizontal="center" vertical="center" wrapText="1"/>
    </xf>
    <xf numFmtId="0" fontId="14" fillId="3" borderId="58" xfId="6" applyFont="1" applyFill="1" applyBorder="1" applyAlignment="1">
      <alignment horizontal="center" vertical="center" wrapText="1"/>
    </xf>
    <xf numFmtId="0" fontId="14" fillId="3" borderId="59" xfId="6" applyFont="1" applyFill="1" applyBorder="1" applyAlignment="1">
      <alignment horizontal="center" vertical="center" wrapText="1"/>
    </xf>
    <xf numFmtId="0" fontId="14" fillId="3" borderId="67" xfId="6" applyFont="1" applyFill="1" applyBorder="1" applyAlignment="1">
      <alignment horizontal="center" vertical="center" wrapText="1"/>
    </xf>
    <xf numFmtId="10" fontId="16" fillId="3" borderId="4" xfId="6" applyNumberFormat="1" applyFont="1" applyFill="1" applyBorder="1" applyAlignment="1">
      <alignment horizontal="center" vertical="center" wrapText="1"/>
    </xf>
    <xf numFmtId="0" fontId="16" fillId="5" borderId="6" xfId="6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 wrapText="1"/>
    </xf>
    <xf numFmtId="0" fontId="16" fillId="6" borderId="8" xfId="6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 wrapText="1"/>
    </xf>
    <xf numFmtId="10" fontId="6" fillId="3" borderId="7" xfId="2" applyNumberFormat="1" applyFill="1" applyBorder="1" applyAlignment="1">
      <alignment horizontal="center" vertical="center" wrapText="1"/>
    </xf>
    <xf numFmtId="0" fontId="16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7" fillId="0" borderId="69" xfId="8" applyFont="1" applyBorder="1" applyAlignment="1">
      <alignment wrapText="1"/>
    </xf>
    <xf numFmtId="0" fontId="17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7" fillId="5" borderId="69" xfId="0" applyNumberFormat="1" applyFont="1" applyFill="1" applyBorder="1" applyAlignment="1">
      <alignment horizontal="center" vertical="center" wrapText="1"/>
    </xf>
    <xf numFmtId="10" fontId="17" fillId="5" borderId="72" xfId="0" applyNumberFormat="1" applyFont="1" applyFill="1" applyBorder="1" applyAlignment="1">
      <alignment horizontal="center" vertical="center" wrapText="1"/>
    </xf>
    <xf numFmtId="10" fontId="29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29" fillId="22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29" fillId="0" borderId="42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99" xfId="0" applyFont="1" applyBorder="1" applyAlignment="1">
      <alignment vertical="center" wrapText="1"/>
    </xf>
    <xf numFmtId="0" fontId="29" fillId="0" borderId="100" xfId="0" applyFont="1" applyBorder="1" applyAlignment="1">
      <alignment vertical="center" wrapText="1"/>
    </xf>
    <xf numFmtId="0" fontId="29" fillId="0" borderId="101" xfId="0" applyFont="1" applyBorder="1" applyAlignment="1">
      <alignment vertical="center" wrapText="1"/>
    </xf>
    <xf numFmtId="9" fontId="29" fillId="0" borderId="99" xfId="0" applyNumberFormat="1" applyFont="1" applyBorder="1" applyAlignment="1">
      <alignment horizontal="center" vertical="center" wrapText="1"/>
    </xf>
    <xf numFmtId="9" fontId="29" fillId="0" borderId="100" xfId="0" applyNumberFormat="1" applyFont="1" applyBorder="1" applyAlignment="1">
      <alignment horizontal="center" vertical="center" wrapText="1"/>
    </xf>
    <xf numFmtId="9" fontId="29" fillId="0" borderId="101" xfId="0" applyNumberFormat="1" applyFont="1" applyBorder="1" applyAlignment="1">
      <alignment horizontal="center" vertical="center" wrapText="1"/>
    </xf>
    <xf numFmtId="0" fontId="29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9" fillId="0" borderId="42" xfId="0" applyFont="1" applyBorder="1" applyAlignment="1">
      <alignment vertical="center" wrapText="1"/>
    </xf>
    <xf numFmtId="0" fontId="29" fillId="0" borderId="44" xfId="0" applyFont="1" applyBorder="1" applyAlignment="1">
      <alignment vertical="center" wrapText="1"/>
    </xf>
    <xf numFmtId="0" fontId="76" fillId="0" borderId="0" xfId="0" applyFont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0" fontId="29" fillId="0" borderId="43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/>
    </xf>
    <xf numFmtId="168" fontId="29" fillId="0" borderId="42" xfId="0" applyNumberFormat="1" applyFont="1" applyBorder="1" applyAlignment="1">
      <alignment horizontal="center" vertical="center" wrapText="1"/>
    </xf>
    <xf numFmtId="168" fontId="29" fillId="0" borderId="43" xfId="0" applyNumberFormat="1" applyFont="1" applyBorder="1" applyAlignment="1">
      <alignment horizontal="center" vertical="center" wrapText="1"/>
    </xf>
    <xf numFmtId="168" fontId="29" fillId="0" borderId="44" xfId="0" applyNumberFormat="1" applyFont="1" applyBorder="1" applyAlignment="1">
      <alignment horizontal="center" vertical="center" wrapText="1"/>
    </xf>
    <xf numFmtId="10" fontId="29" fillId="23" borderId="10" xfId="2" applyNumberFormat="1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2" applyFont="1" applyAlignment="1">
      <alignment horizontal="left"/>
    </xf>
    <xf numFmtId="0" fontId="14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10" fontId="16" fillId="3" borderId="1" xfId="2" applyNumberFormat="1" applyFont="1" applyFill="1" applyBorder="1" applyAlignment="1">
      <alignment horizontal="center" vertical="center" wrapText="1"/>
    </xf>
    <xf numFmtId="10" fontId="6" fillId="3" borderId="6" xfId="2" applyNumberForma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16" fillId="6" borderId="10" xfId="2" applyFont="1" applyFill="1" applyBorder="1" applyAlignment="1">
      <alignment horizontal="center" vertical="center" wrapText="1"/>
    </xf>
    <xf numFmtId="0" fontId="16" fillId="6" borderId="12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/>
    </xf>
    <xf numFmtId="0" fontId="16" fillId="4" borderId="11" xfId="2" applyFont="1" applyFill="1" applyBorder="1" applyAlignment="1">
      <alignment horizontal="center"/>
    </xf>
    <xf numFmtId="0" fontId="16" fillId="4" borderId="12" xfId="2" applyFont="1" applyFill="1" applyBorder="1" applyAlignment="1">
      <alignment horizontal="center"/>
    </xf>
    <xf numFmtId="0" fontId="18" fillId="4" borderId="4" xfId="2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70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4" fillId="3" borderId="2" xfId="6" applyFont="1" applyFill="1" applyBorder="1" applyAlignment="1">
      <alignment horizontal="center" vertical="center" wrapText="1"/>
    </xf>
    <xf numFmtId="0" fontId="14" fillId="3" borderId="3" xfId="6" applyFont="1" applyFill="1" applyBorder="1" applyAlignment="1">
      <alignment horizontal="center" vertical="center" wrapText="1"/>
    </xf>
    <xf numFmtId="0" fontId="14" fillId="3" borderId="6" xfId="6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 vertical="center" wrapText="1"/>
    </xf>
    <xf numFmtId="0" fontId="14" fillId="3" borderId="8" xfId="6" applyFont="1" applyFill="1" applyBorder="1" applyAlignment="1">
      <alignment horizontal="center" vertical="center" wrapText="1"/>
    </xf>
    <xf numFmtId="0" fontId="18" fillId="4" borderId="10" xfId="7" applyFont="1" applyFill="1" applyBorder="1" applyAlignment="1">
      <alignment horizontal="center" vertical="center" wrapText="1"/>
    </xf>
    <xf numFmtId="0" fontId="18" fillId="4" borderId="11" xfId="7" applyFont="1" applyFill="1" applyBorder="1" applyAlignment="1">
      <alignment horizontal="center" vertical="center" wrapText="1"/>
    </xf>
    <xf numFmtId="0" fontId="18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7" fillId="0" borderId="69" xfId="8" applyFont="1" applyBorder="1" applyAlignment="1">
      <alignment wrapText="1"/>
    </xf>
    <xf numFmtId="0" fontId="17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7" fillId="5" borderId="69" xfId="0" applyNumberFormat="1" applyFont="1" applyFill="1" applyBorder="1" applyAlignment="1">
      <alignment horizontal="center" vertical="center" wrapText="1"/>
    </xf>
    <xf numFmtId="10" fontId="17" fillId="5" borderId="72" xfId="0" applyNumberFormat="1" applyFont="1" applyFill="1" applyBorder="1" applyAlignment="1">
      <alignment horizontal="center" vertical="center" wrapText="1"/>
    </xf>
    <xf numFmtId="10" fontId="29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63" fillId="23" borderId="5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38" borderId="0" xfId="5" applyFont="1" applyFill="1" applyBorder="1" applyAlignment="1">
      <alignment horizontal="center" vertical="center" wrapText="1"/>
    </xf>
    <xf numFmtId="0" fontId="79" fillId="38" borderId="10" xfId="5" applyFont="1" applyFill="1" applyBorder="1" applyAlignment="1">
      <alignment horizontal="center" vertical="center" wrapText="1"/>
    </xf>
    <xf numFmtId="0" fontId="79" fillId="38" borderId="11" xfId="5" applyFont="1" applyFill="1" applyBorder="1" applyAlignment="1">
      <alignment horizontal="center" vertical="center" wrapText="1"/>
    </xf>
    <xf numFmtId="0" fontId="79" fillId="38" borderId="12" xfId="5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7" fillId="36" borderId="45" xfId="12" applyFont="1" applyFill="1" applyBorder="1" applyAlignment="1">
      <alignment horizontal="center" vertical="center" textRotation="90" wrapText="1"/>
    </xf>
    <xf numFmtId="0" fontId="7" fillId="29" borderId="45" xfId="12" applyFont="1" applyFill="1" applyBorder="1" applyAlignment="1">
      <alignment horizontal="center" vertical="center" textRotation="90" wrapText="1"/>
    </xf>
    <xf numFmtId="0" fontId="7" fillId="36" borderId="45" xfId="12" applyFont="1" applyFill="1" applyBorder="1" applyAlignment="1">
      <alignment horizontal="center" vertical="center" wrapText="1"/>
    </xf>
    <xf numFmtId="0" fontId="7" fillId="29" borderId="45" xfId="12" applyFont="1" applyFill="1" applyBorder="1" applyAlignment="1">
      <alignment horizontal="center" vertical="center" wrapText="1"/>
    </xf>
    <xf numFmtId="0" fontId="96" fillId="0" borderId="45" xfId="12" applyFont="1" applyBorder="1" applyAlignment="1">
      <alignment horizontal="center" vertical="center" wrapText="1"/>
    </xf>
    <xf numFmtId="0" fontId="7" fillId="35" borderId="45" xfId="12" applyFont="1" applyFill="1" applyBorder="1" applyAlignment="1">
      <alignment horizontal="center" vertical="center" wrapText="1"/>
    </xf>
    <xf numFmtId="0" fontId="7" fillId="35" borderId="45" xfId="12" applyFont="1" applyFill="1" applyBorder="1" applyAlignment="1">
      <alignment horizontal="center" vertical="center" textRotation="90" wrapText="1"/>
    </xf>
    <xf numFmtId="0" fontId="18" fillId="4" borderId="114" xfId="2" applyFont="1" applyFill="1" applyBorder="1" applyAlignment="1">
      <alignment horizontal="center" vertical="center" wrapText="1"/>
    </xf>
    <xf numFmtId="0" fontId="18" fillId="4" borderId="114" xfId="7" applyFont="1" applyFill="1" applyBorder="1" applyAlignment="1">
      <alignment horizontal="center" vertical="center" wrapText="1"/>
    </xf>
    <xf numFmtId="0" fontId="18" fillId="4" borderId="0" xfId="2" applyFont="1" applyFill="1" applyBorder="1" applyAlignment="1">
      <alignment horizontal="center" vertical="center" wrapText="1"/>
    </xf>
    <xf numFmtId="0" fontId="47" fillId="4" borderId="114" xfId="2" applyFont="1" applyFill="1" applyBorder="1" applyAlignment="1">
      <alignment horizontal="center" vertical="center" wrapText="1"/>
    </xf>
    <xf numFmtId="0" fontId="68" fillId="23" borderId="76" xfId="5" applyFont="1" applyFill="1" applyBorder="1" applyAlignment="1">
      <alignment horizontal="center" vertical="center" wrapText="1"/>
    </xf>
    <xf numFmtId="0" fontId="62" fillId="25" borderId="60" xfId="5" applyFont="1" applyFill="1" applyBorder="1" applyAlignment="1">
      <alignment horizontal="center"/>
    </xf>
    <xf numFmtId="0" fontId="62" fillId="25" borderId="61" xfId="5" applyFont="1" applyFill="1" applyBorder="1" applyAlignment="1">
      <alignment horizontal="center"/>
    </xf>
    <xf numFmtId="0" fontId="62" fillId="25" borderId="76" xfId="5" applyFont="1" applyFill="1" applyBorder="1" applyAlignment="1">
      <alignment horizontal="center"/>
    </xf>
    <xf numFmtId="0" fontId="68" fillId="7" borderId="76" xfId="5" applyFont="1" applyFill="1" applyBorder="1" applyAlignment="1">
      <alignment horizontal="center" vertical="center" wrapText="1"/>
    </xf>
    <xf numFmtId="0" fontId="76" fillId="28" borderId="50" xfId="0" applyFont="1" applyFill="1" applyBorder="1" applyAlignment="1">
      <alignment horizontal="center" vertical="center" wrapText="1"/>
    </xf>
    <xf numFmtId="0" fontId="76" fillId="28" borderId="52" xfId="0" applyFont="1" applyFill="1" applyBorder="1" applyAlignment="1">
      <alignment horizontal="center" vertical="center" wrapText="1"/>
    </xf>
    <xf numFmtId="0" fontId="76" fillId="28" borderId="51" xfId="0" applyFont="1" applyFill="1" applyBorder="1" applyAlignment="1">
      <alignment horizontal="center" vertical="center" wrapText="1"/>
    </xf>
    <xf numFmtId="0" fontId="76" fillId="28" borderId="58" xfId="0" applyFont="1" applyFill="1" applyBorder="1" applyAlignment="1">
      <alignment horizontal="center" vertical="center" wrapText="1"/>
    </xf>
    <xf numFmtId="0" fontId="76" fillId="28" borderId="59" xfId="0" applyFont="1" applyFill="1" applyBorder="1" applyAlignment="1">
      <alignment horizontal="center" vertical="center" wrapText="1"/>
    </xf>
    <xf numFmtId="0" fontId="76" fillId="28" borderId="67" xfId="0" applyFont="1" applyFill="1" applyBorder="1" applyAlignment="1">
      <alignment horizontal="center" vertical="center" wrapText="1"/>
    </xf>
    <xf numFmtId="0" fontId="23" fillId="23" borderId="50" xfId="0" applyFont="1" applyFill="1" applyBorder="1" applyAlignment="1">
      <alignment horizontal="center" wrapText="1"/>
    </xf>
    <xf numFmtId="0" fontId="23" fillId="23" borderId="52" xfId="0" applyFont="1" applyFill="1" applyBorder="1" applyAlignment="1">
      <alignment horizontal="center" wrapText="1"/>
    </xf>
    <xf numFmtId="0" fontId="23" fillId="23" borderId="51" xfId="0" applyFont="1" applyFill="1" applyBorder="1" applyAlignment="1">
      <alignment horizontal="center" wrapText="1"/>
    </xf>
    <xf numFmtId="0" fontId="23" fillId="23" borderId="58" xfId="0" applyFont="1" applyFill="1" applyBorder="1" applyAlignment="1">
      <alignment horizontal="center" wrapText="1"/>
    </xf>
    <xf numFmtId="0" fontId="23" fillId="23" borderId="59" xfId="0" applyFont="1" applyFill="1" applyBorder="1" applyAlignment="1">
      <alignment horizontal="center" wrapText="1"/>
    </xf>
    <xf numFmtId="0" fontId="23" fillId="23" borderId="67" xfId="0" applyFont="1" applyFill="1" applyBorder="1" applyAlignment="1">
      <alignment horizontal="center" wrapText="1"/>
    </xf>
    <xf numFmtId="0" fontId="50" fillId="23" borderId="76" xfId="5" applyFont="1" applyFill="1" applyBorder="1" applyAlignment="1">
      <alignment horizontal="center" vertical="center" wrapText="1"/>
    </xf>
    <xf numFmtId="0" fontId="79" fillId="38" borderId="4" xfId="5" applyFont="1" applyFill="1" applyBorder="1" applyAlignment="1">
      <alignment horizontal="center" vertical="center" wrapText="1"/>
    </xf>
    <xf numFmtId="0" fontId="79" fillId="7" borderId="132" xfId="5" applyFont="1" applyFill="1" applyBorder="1" applyAlignment="1">
      <alignment horizontal="center" vertical="center" wrapText="1"/>
    </xf>
    <xf numFmtId="0" fontId="79" fillId="7" borderId="61" xfId="5" applyFont="1" applyFill="1" applyBorder="1" applyAlignment="1">
      <alignment horizontal="center" vertical="center" wrapText="1"/>
    </xf>
    <xf numFmtId="0" fontId="79" fillId="7" borderId="133" xfId="5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 wrapText="1"/>
    </xf>
    <xf numFmtId="0" fontId="81" fillId="29" borderId="85" xfId="10" applyFont="1" applyFill="1" applyBorder="1" applyAlignment="1">
      <alignment horizontal="center" vertical="center" wrapText="1"/>
    </xf>
    <xf numFmtId="0" fontId="81" fillId="29" borderId="86" xfId="10" applyFont="1" applyFill="1" applyBorder="1" applyAlignment="1">
      <alignment horizontal="center" vertical="center" wrapText="1"/>
    </xf>
    <xf numFmtId="10" fontId="29" fillId="23" borderId="114" xfId="2" applyNumberFormat="1" applyFont="1" applyFill="1" applyBorder="1" applyAlignment="1">
      <alignment horizontal="center" vertical="center" wrapText="1"/>
    </xf>
    <xf numFmtId="10" fontId="29" fillId="23" borderId="115" xfId="2" applyNumberFormat="1" applyFont="1" applyFill="1" applyBorder="1" applyAlignment="1">
      <alignment horizontal="center" vertical="center" wrapText="1"/>
    </xf>
    <xf numFmtId="2" fontId="29" fillId="23" borderId="114" xfId="2" applyNumberFormat="1" applyFont="1" applyFill="1" applyBorder="1" applyAlignment="1">
      <alignment horizontal="center" vertical="center" wrapText="1"/>
    </xf>
    <xf numFmtId="2" fontId="29" fillId="23" borderId="115" xfId="2" applyNumberFormat="1" applyFont="1" applyFill="1" applyBorder="1" applyAlignment="1">
      <alignment horizontal="center" vertical="center" wrapText="1"/>
    </xf>
    <xf numFmtId="2" fontId="29" fillId="23" borderId="114" xfId="8" applyNumberFormat="1" applyFont="1" applyFill="1" applyBorder="1" applyAlignment="1">
      <alignment horizontal="center" vertical="center" wrapText="1"/>
    </xf>
    <xf numFmtId="2" fontId="29" fillId="23" borderId="115" xfId="8" applyNumberFormat="1" applyFont="1" applyFill="1" applyBorder="1" applyAlignment="1">
      <alignment horizontal="center" vertical="center" wrapText="1"/>
    </xf>
    <xf numFmtId="0" fontId="29" fillId="23" borderId="114" xfId="0" applyFont="1" applyFill="1" applyBorder="1" applyAlignment="1">
      <alignment horizontal="center" vertical="center" wrapText="1"/>
    </xf>
    <xf numFmtId="0" fontId="29" fillId="23" borderId="115" xfId="0" applyFont="1" applyFill="1" applyBorder="1" applyAlignment="1">
      <alignment horizontal="center" vertical="center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Q37" sqref="Q37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922"/>
      <c r="C2" s="922"/>
      <c r="D2" s="922"/>
      <c r="E2" s="922"/>
      <c r="F2" s="922"/>
      <c r="G2" s="922"/>
      <c r="H2" s="922"/>
      <c r="I2" s="922"/>
    </row>
    <row r="3" spans="2:9" ht="62.25" customHeight="1" x14ac:dyDescent="0.45">
      <c r="B3" s="923" t="s">
        <v>0</v>
      </c>
      <c r="C3" s="924"/>
      <c r="D3" s="924"/>
      <c r="E3" s="924"/>
      <c r="F3" s="924"/>
      <c r="G3" s="924"/>
      <c r="H3" s="924"/>
      <c r="I3" s="925"/>
    </row>
    <row r="4" spans="2:9" ht="31.5" customHeight="1" x14ac:dyDescent="0.45">
      <c r="B4" s="926"/>
      <c r="C4" s="927"/>
      <c r="D4" s="927"/>
      <c r="E4" s="927"/>
      <c r="F4" s="927"/>
      <c r="G4" s="927"/>
      <c r="H4" s="927"/>
      <c r="I4" s="928"/>
    </row>
    <row r="5" spans="2:9" ht="56.25" customHeight="1" x14ac:dyDescent="0.45">
      <c r="B5" s="926" t="s">
        <v>1</v>
      </c>
      <c r="C5" s="927"/>
      <c r="D5" s="927"/>
      <c r="E5" s="927"/>
      <c r="F5" s="927"/>
      <c r="G5" s="927"/>
      <c r="H5" s="927"/>
      <c r="I5" s="928"/>
    </row>
    <row r="6" spans="2:9" ht="24.75" customHeight="1" x14ac:dyDescent="0.45">
      <c r="B6" s="926"/>
      <c r="C6" s="927"/>
      <c r="D6" s="927"/>
      <c r="E6" s="927"/>
      <c r="F6" s="927"/>
      <c r="G6" s="927"/>
      <c r="H6" s="927"/>
      <c r="I6" s="928"/>
    </row>
    <row r="7" spans="2:9" ht="58.5" customHeight="1" thickBot="1" x14ac:dyDescent="0.5">
      <c r="B7" s="929" t="s">
        <v>542</v>
      </c>
      <c r="C7" s="930"/>
      <c r="D7" s="930"/>
      <c r="E7" s="930"/>
      <c r="F7" s="930"/>
      <c r="G7" s="930"/>
      <c r="H7" s="930"/>
      <c r="I7" s="931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922">
        <v>2024</v>
      </c>
      <c r="C9" s="922"/>
      <c r="D9" s="922"/>
      <c r="E9" s="922"/>
      <c r="F9" s="922"/>
      <c r="G9" s="922"/>
      <c r="H9" s="922"/>
      <c r="I9" s="922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H4" sqref="H4:AA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55.42578125" style="4" bestFit="1" customWidth="1"/>
    <col min="8" max="8" width="8" style="4" customWidth="1"/>
    <col min="9" max="10" width="9.7109375" style="4" customWidth="1"/>
    <col min="11" max="11" width="6.85546875" style="4" bestFit="1" customWidth="1"/>
    <col min="12" max="12" width="6.5703125" style="4" bestFit="1" customWidth="1"/>
    <col min="13" max="13" width="7.28515625" style="4" bestFit="1" customWidth="1"/>
    <col min="14" max="14" width="6.85546875" style="4" bestFit="1" customWidth="1"/>
    <col min="15" max="15" width="5.85546875" style="4" bestFit="1" customWidth="1"/>
    <col min="16" max="16" width="7.28515625" style="4" bestFit="1" customWidth="1"/>
    <col min="17" max="17" width="8.28515625" style="4" bestFit="1" customWidth="1"/>
    <col min="18" max="18" width="6.85546875" style="4" bestFit="1" customWidth="1"/>
    <col min="19" max="19" width="7" style="4" bestFit="1" customWidth="1"/>
    <col min="20" max="20" width="6.28515625" style="4" bestFit="1" customWidth="1"/>
    <col min="21" max="21" width="9.7109375" style="4" customWidth="1"/>
    <col min="22" max="22" width="23.140625" style="4" customWidth="1"/>
    <col min="23" max="23" width="16.5703125" style="5" customWidth="1"/>
    <col min="24" max="24" width="12.5703125" style="4" customWidth="1"/>
    <col min="25" max="25" width="19.28515625" style="4" customWidth="1"/>
    <col min="26" max="26" width="18" style="4" customWidth="1"/>
    <col min="27" max="27" width="17.140625" style="56" customWidth="1"/>
    <col min="28" max="29" width="15.7109375" style="56" customWidth="1"/>
    <col min="30" max="33" width="15.7109375" style="4" customWidth="1"/>
    <col min="34" max="34" width="15.7109375" style="56" customWidth="1"/>
    <col min="35" max="35" width="15.7109375" style="17" customWidth="1"/>
    <col min="36" max="37" width="15.7109375" style="56" customWidth="1"/>
    <col min="38" max="38" width="15.7109375" style="17" customWidth="1"/>
    <col min="39" max="39" width="11.7109375" style="17" customWidth="1"/>
    <col min="40" max="40" width="7.42578125" style="56" customWidth="1"/>
    <col min="41" max="41" width="4.140625" style="56" customWidth="1"/>
    <col min="42" max="42" width="13.140625" style="5" bestFit="1" customWidth="1"/>
    <col min="43" max="43" width="23.42578125" style="4" bestFit="1" customWidth="1"/>
    <col min="44" max="44" width="33.28515625" style="4" bestFit="1" customWidth="1"/>
    <col min="45" max="45" width="27.7109375" style="4" bestFit="1" customWidth="1"/>
    <col min="46" max="47" width="2.140625" style="4" bestFit="1" customWidth="1"/>
    <col min="48" max="48" width="7.140625" style="4" bestFit="1" customWidth="1"/>
    <col min="49" max="49" width="6.140625" style="4" bestFit="1" customWidth="1"/>
    <col min="50" max="50" width="5.140625" style="4" bestFit="1" customWidth="1"/>
    <col min="51" max="52" width="7.140625" style="4" bestFit="1" customWidth="1"/>
    <col min="53" max="53" width="15.140625" style="4" customWidth="1"/>
    <col min="54" max="16384" width="11.42578125" style="4"/>
  </cols>
  <sheetData>
    <row r="1" spans="1:53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H1" s="55"/>
      <c r="AI1" s="132"/>
      <c r="AJ1" s="55"/>
      <c r="AK1" s="55"/>
      <c r="AL1" s="132"/>
      <c r="AM1" s="132"/>
      <c r="AN1" s="55"/>
      <c r="AO1" s="55"/>
      <c r="AP1" s="3"/>
    </row>
    <row r="2" spans="1:53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H2" s="55"/>
      <c r="AI2" s="132"/>
      <c r="AJ2" s="55"/>
      <c r="AK2" s="55"/>
      <c r="AL2" s="132"/>
      <c r="AM2" s="132"/>
      <c r="AN2" s="55"/>
      <c r="AO2" s="55"/>
      <c r="AP2" s="3"/>
    </row>
    <row r="3" spans="1:53" ht="3" customHeight="1" thickBot="1" x14ac:dyDescent="0.3"/>
    <row r="4" spans="1:53" ht="15" customHeight="1" x14ac:dyDescent="0.25">
      <c r="G4" s="57"/>
      <c r="H4" s="971" t="s">
        <v>511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H4" s="85" t="s">
        <v>45</v>
      </c>
      <c r="AI4" s="86">
        <v>12</v>
      </c>
      <c r="AJ4" s="5"/>
      <c r="AK4" s="5"/>
      <c r="AL4" s="4"/>
      <c r="AQ4" s="133"/>
    </row>
    <row r="5" spans="1:53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H5" s="85" t="s">
        <v>46</v>
      </c>
      <c r="AI5" s="86">
        <v>11</v>
      </c>
      <c r="AJ5" s="5"/>
      <c r="AK5" s="4"/>
      <c r="AL5" s="4"/>
      <c r="AR5" s="134" t="s">
        <v>86</v>
      </c>
      <c r="AS5" s="134"/>
    </row>
    <row r="6" spans="1:53" ht="52.5" customHeight="1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9"/>
      <c r="V6" s="7" t="s">
        <v>5</v>
      </c>
      <c r="W6" s="843" t="s">
        <v>6</v>
      </c>
      <c r="X6" s="872">
        <v>2024</v>
      </c>
      <c r="Y6" s="873"/>
      <c r="Z6" s="847" t="s">
        <v>7</v>
      </c>
      <c r="AA6" s="848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  <c r="AQ6" s="871" t="s">
        <v>88</v>
      </c>
      <c r="AR6" s="871"/>
      <c r="AS6" s="871"/>
    </row>
    <row r="7" spans="1:53" ht="136.5" customHeight="1" thickBot="1" x14ac:dyDescent="0.3">
      <c r="G7" s="57"/>
      <c r="H7" s="992" t="s">
        <v>465</v>
      </c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4"/>
      <c r="V7" s="135" t="s">
        <v>89</v>
      </c>
      <c r="W7" s="844"/>
      <c r="X7" s="11" t="s">
        <v>11</v>
      </c>
      <c r="Y7" s="11" t="s">
        <v>462</v>
      </c>
      <c r="Z7" s="13" t="s">
        <v>13</v>
      </c>
      <c r="AA7" s="13" t="s">
        <v>14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519" t="s">
        <v>429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  <c r="AQ7" s="89" t="s">
        <v>485</v>
      </c>
      <c r="AR7" s="89" t="s">
        <v>486</v>
      </c>
      <c r="AS7" s="89" t="s">
        <v>487</v>
      </c>
      <c r="AT7" s="136"/>
      <c r="AU7" s="136"/>
      <c r="AW7" s="137"/>
      <c r="AX7" s="138"/>
      <c r="AY7" s="138"/>
      <c r="AZ7" s="138"/>
      <c r="BA7" s="138"/>
    </row>
    <row r="8" spans="1:53" ht="85.5" customHeight="1" thickBot="1" x14ac:dyDescent="0.3">
      <c r="G8" s="594" t="s">
        <v>430</v>
      </c>
      <c r="H8" s="874"/>
      <c r="I8" s="416" t="s">
        <v>188</v>
      </c>
      <c r="J8" s="416" t="s">
        <v>189</v>
      </c>
      <c r="K8" s="416" t="s">
        <v>190</v>
      </c>
      <c r="L8" s="416" t="s">
        <v>191</v>
      </c>
      <c r="M8" s="416" t="s">
        <v>192</v>
      </c>
      <c r="N8" s="416" t="s">
        <v>193</v>
      </c>
      <c r="O8" s="416" t="s">
        <v>194</v>
      </c>
      <c r="P8" s="416" t="s">
        <v>195</v>
      </c>
      <c r="Q8" s="416" t="s">
        <v>422</v>
      </c>
      <c r="R8" s="416" t="s">
        <v>197</v>
      </c>
      <c r="S8" s="416" t="s">
        <v>198</v>
      </c>
      <c r="T8" s="416" t="s">
        <v>199</v>
      </c>
      <c r="U8" s="419" t="s">
        <v>200</v>
      </c>
      <c r="V8" s="437"/>
      <c r="W8" s="636"/>
      <c r="X8" s="471">
        <v>0.1</v>
      </c>
      <c r="Y8" s="481">
        <v>0.8</v>
      </c>
      <c r="Z8" s="434"/>
      <c r="AA8" s="764">
        <v>4.17</v>
      </c>
      <c r="AB8" s="91" t="s">
        <v>68</v>
      </c>
      <c r="AC8" s="91" t="s">
        <v>69</v>
      </c>
      <c r="AD8" s="91" t="s">
        <v>70</v>
      </c>
      <c r="AE8" s="91" t="s">
        <v>71</v>
      </c>
      <c r="AF8" s="91" t="s">
        <v>72</v>
      </c>
      <c r="AG8" s="91" t="s">
        <v>73</v>
      </c>
      <c r="AH8" s="91" t="s">
        <v>74</v>
      </c>
      <c r="AI8" s="91" t="s">
        <v>75</v>
      </c>
      <c r="AJ8" s="91" t="s">
        <v>76</v>
      </c>
      <c r="AK8" s="91" t="s">
        <v>77</v>
      </c>
      <c r="AL8" s="91" t="s">
        <v>78</v>
      </c>
      <c r="AQ8" s="438"/>
      <c r="AR8" s="439"/>
      <c r="AS8" s="440"/>
      <c r="AT8" s="441"/>
      <c r="AU8" s="441"/>
      <c r="AW8" s="137"/>
      <c r="AX8" s="138"/>
      <c r="AY8" s="138"/>
      <c r="AZ8" s="138"/>
      <c r="BA8" s="138"/>
    </row>
    <row r="9" spans="1:53" ht="22.5" customHeight="1" x14ac:dyDescent="0.3">
      <c r="A9"/>
      <c r="B9"/>
      <c r="C9" s="62"/>
      <c r="D9" s="63"/>
      <c r="E9" s="64"/>
      <c r="F9" s="103"/>
      <c r="G9" s="18" t="s">
        <v>431</v>
      </c>
      <c r="H9" s="66"/>
      <c r="I9" s="66">
        <v>21</v>
      </c>
      <c r="J9" s="66">
        <v>24</v>
      </c>
      <c r="K9" s="66">
        <v>15</v>
      </c>
      <c r="L9" s="66">
        <v>23</v>
      </c>
      <c r="M9" s="66">
        <v>28</v>
      </c>
      <c r="N9" s="66">
        <v>26</v>
      </c>
      <c r="O9" s="66">
        <v>38</v>
      </c>
      <c r="P9" s="66">
        <v>12</v>
      </c>
      <c r="Q9" s="66">
        <v>14</v>
      </c>
      <c r="R9" s="66">
        <v>85</v>
      </c>
      <c r="S9" s="66">
        <v>69</v>
      </c>
      <c r="T9" s="66">
        <v>0</v>
      </c>
      <c r="U9" s="464">
        <v>355</v>
      </c>
      <c r="V9" s="66">
        <v>10002.477999999999</v>
      </c>
      <c r="W9" s="494">
        <v>3.5491205279331785E-2</v>
      </c>
      <c r="X9" s="507">
        <v>0.1</v>
      </c>
      <c r="Y9" s="36">
        <v>8.0000000000000016E-2</v>
      </c>
      <c r="Z9" s="740">
        <v>0.44364006599164724</v>
      </c>
      <c r="AA9" s="69">
        <v>1.8499790751851691E-2</v>
      </c>
      <c r="AB9" s="724">
        <v>0.1</v>
      </c>
      <c r="AC9" s="142">
        <v>3.5491205279331785E-2</v>
      </c>
      <c r="AD9" s="143">
        <v>0.35491205279331783</v>
      </c>
      <c r="AE9" s="94">
        <v>10002.477999999999</v>
      </c>
      <c r="AF9" s="95">
        <v>1000.2478</v>
      </c>
      <c r="AG9" s="94">
        <v>355</v>
      </c>
      <c r="AH9" s="95">
        <v>83.353983333333332</v>
      </c>
      <c r="AI9" s="95">
        <v>916.89381666666668</v>
      </c>
      <c r="AJ9" s="95">
        <v>355</v>
      </c>
      <c r="AK9" s="96">
        <v>0.38717678486543761</v>
      </c>
      <c r="AL9" s="423">
        <v>-561.89381666666668</v>
      </c>
      <c r="AP9" s="139"/>
      <c r="AQ9" s="710">
        <v>11048.477999999999</v>
      </c>
      <c r="AR9" s="712">
        <v>1046</v>
      </c>
      <c r="AS9" s="709">
        <v>10002.477999999999</v>
      </c>
      <c r="AT9" s="14"/>
      <c r="AU9" s="14"/>
      <c r="AV9" s="14"/>
      <c r="AW9" s="14"/>
      <c r="AX9" s="14"/>
      <c r="AY9" s="14"/>
      <c r="AZ9" s="14"/>
    </row>
    <row r="10" spans="1:53" ht="15" customHeight="1" x14ac:dyDescent="0.3">
      <c r="A10"/>
      <c r="B10"/>
      <c r="C10" s="62"/>
      <c r="D10" s="63"/>
      <c r="E10" s="64"/>
      <c r="F10" s="103"/>
      <c r="G10" s="18" t="s">
        <v>432</v>
      </c>
      <c r="H10" s="71"/>
      <c r="I10" s="71">
        <v>26</v>
      </c>
      <c r="J10" s="71">
        <v>2</v>
      </c>
      <c r="K10" s="71">
        <v>10</v>
      </c>
      <c r="L10" s="71">
        <v>33</v>
      </c>
      <c r="M10" s="71">
        <v>19</v>
      </c>
      <c r="N10" s="71">
        <v>17</v>
      </c>
      <c r="O10" s="71">
        <v>99</v>
      </c>
      <c r="P10" s="71">
        <v>64</v>
      </c>
      <c r="Q10" s="71">
        <v>47</v>
      </c>
      <c r="R10" s="71">
        <v>33</v>
      </c>
      <c r="S10" s="71">
        <v>39</v>
      </c>
      <c r="T10" s="71">
        <v>0</v>
      </c>
      <c r="U10" s="465">
        <v>389</v>
      </c>
      <c r="V10" s="71">
        <v>6145</v>
      </c>
      <c r="W10" s="495">
        <v>6.3303498779495523E-2</v>
      </c>
      <c r="X10" s="508">
        <v>0.1</v>
      </c>
      <c r="Y10" s="41">
        <v>8.0000000000000016E-2</v>
      </c>
      <c r="Z10" s="741">
        <v>0.79129373474369391</v>
      </c>
      <c r="AA10" s="75">
        <v>3.2996948738812037E-2</v>
      </c>
      <c r="AB10" s="724">
        <v>0.1</v>
      </c>
      <c r="AC10" s="142">
        <v>6.3303498779495523E-2</v>
      </c>
      <c r="AD10" s="143">
        <v>0.63303498779495515</v>
      </c>
      <c r="AE10" s="94">
        <v>6145</v>
      </c>
      <c r="AF10" s="95">
        <v>614.5</v>
      </c>
      <c r="AG10" s="94">
        <v>389</v>
      </c>
      <c r="AH10" s="95">
        <v>51.208333333333336</v>
      </c>
      <c r="AI10" s="95">
        <v>563.29166666666674</v>
      </c>
      <c r="AJ10" s="95">
        <v>389</v>
      </c>
      <c r="AK10" s="96">
        <v>0.69058362304904197</v>
      </c>
      <c r="AL10" s="423">
        <v>-174.29166666666674</v>
      </c>
      <c r="AP10" s="139"/>
      <c r="AQ10" s="700">
        <v>6703</v>
      </c>
      <c r="AR10" s="711">
        <v>558</v>
      </c>
      <c r="AS10" s="708">
        <v>6145</v>
      </c>
      <c r="AT10" s="14"/>
      <c r="AU10" s="14"/>
      <c r="AV10" s="14"/>
      <c r="AW10" s="14"/>
      <c r="AX10" s="14"/>
      <c r="AY10" s="14"/>
      <c r="AZ10" s="14"/>
    </row>
    <row r="11" spans="1:53" ht="15" customHeight="1" x14ac:dyDescent="0.3">
      <c r="A11"/>
      <c r="B11"/>
      <c r="C11" s="62"/>
      <c r="D11" s="63"/>
      <c r="E11" s="64"/>
      <c r="F11" s="103"/>
      <c r="G11" s="18" t="s">
        <v>433</v>
      </c>
      <c r="H11" s="71"/>
      <c r="I11" s="71">
        <v>22</v>
      </c>
      <c r="J11" s="71">
        <v>17</v>
      </c>
      <c r="K11" s="71">
        <v>13</v>
      </c>
      <c r="L11" s="71">
        <v>21</v>
      </c>
      <c r="M11" s="71">
        <v>39</v>
      </c>
      <c r="N11" s="71">
        <v>67</v>
      </c>
      <c r="O11" s="71">
        <v>49</v>
      </c>
      <c r="P11" s="71">
        <v>23</v>
      </c>
      <c r="Q11" s="71">
        <v>18</v>
      </c>
      <c r="R11" s="71">
        <v>19</v>
      </c>
      <c r="S11" s="71">
        <v>166</v>
      </c>
      <c r="T11" s="71">
        <v>0</v>
      </c>
      <c r="U11" s="465">
        <v>454</v>
      </c>
      <c r="V11" s="71">
        <v>4239</v>
      </c>
      <c r="W11" s="495">
        <v>0.10710073130455296</v>
      </c>
      <c r="X11" s="508">
        <v>0.1</v>
      </c>
      <c r="Y11" s="41">
        <v>8.0000000000000016E-2</v>
      </c>
      <c r="Z11" s="741">
        <v>1</v>
      </c>
      <c r="AA11" s="75">
        <v>4.1700000000000001E-2</v>
      </c>
      <c r="AB11" s="724">
        <v>0.1</v>
      </c>
      <c r="AC11" s="142">
        <v>0.10710073130455296</v>
      </c>
      <c r="AD11" s="143">
        <v>1.0710073130455295</v>
      </c>
      <c r="AE11" s="94">
        <v>4239</v>
      </c>
      <c r="AF11" s="95">
        <v>423.90000000000003</v>
      </c>
      <c r="AG11" s="94">
        <v>454</v>
      </c>
      <c r="AH11" s="95">
        <v>35.325000000000003</v>
      </c>
      <c r="AI11" s="95">
        <v>388.57500000000005</v>
      </c>
      <c r="AJ11" s="95">
        <v>454</v>
      </c>
      <c r="AK11" s="96">
        <v>1.1683716142314866</v>
      </c>
      <c r="AL11" s="423">
        <v>65.424999999999955</v>
      </c>
      <c r="AP11" s="139"/>
      <c r="AQ11" s="700">
        <v>4580</v>
      </c>
      <c r="AR11" s="711">
        <v>341</v>
      </c>
      <c r="AS11" s="708">
        <v>4239</v>
      </c>
      <c r="AT11" s="14"/>
      <c r="AU11" s="14"/>
      <c r="AV11" s="14"/>
      <c r="AW11" s="14"/>
      <c r="AX11" s="14"/>
      <c r="AY11" s="14"/>
      <c r="AZ11" s="14"/>
    </row>
    <row r="12" spans="1:53" ht="15" customHeight="1" x14ac:dyDescent="0.3">
      <c r="A12"/>
      <c r="B12"/>
      <c r="C12" s="62"/>
      <c r="D12" s="63"/>
      <c r="E12" s="64"/>
      <c r="F12" s="103"/>
      <c r="G12" s="18" t="s">
        <v>434</v>
      </c>
      <c r="H12" s="71"/>
      <c r="I12" s="71">
        <v>58</v>
      </c>
      <c r="J12" s="71">
        <v>28</v>
      </c>
      <c r="K12" s="71">
        <v>6</v>
      </c>
      <c r="L12" s="71">
        <v>12</v>
      </c>
      <c r="M12" s="71">
        <v>9</v>
      </c>
      <c r="N12" s="71">
        <v>10</v>
      </c>
      <c r="O12" s="71">
        <v>16</v>
      </c>
      <c r="P12" s="71">
        <v>38</v>
      </c>
      <c r="Q12" s="71">
        <v>18</v>
      </c>
      <c r="R12" s="71">
        <v>47</v>
      </c>
      <c r="S12" s="71">
        <v>70</v>
      </c>
      <c r="T12" s="71">
        <v>0</v>
      </c>
      <c r="U12" s="465">
        <v>312</v>
      </c>
      <c r="V12" s="71">
        <v>4504.0760000000009</v>
      </c>
      <c r="W12" s="495">
        <v>6.9270589572644856E-2</v>
      </c>
      <c r="X12" s="508">
        <v>0.1</v>
      </c>
      <c r="Y12" s="41">
        <v>8.0000000000000016E-2</v>
      </c>
      <c r="Z12" s="741">
        <v>0.86588236965806054</v>
      </c>
      <c r="AA12" s="75">
        <v>3.610729481474112E-2</v>
      </c>
      <c r="AB12" s="724">
        <v>0.1</v>
      </c>
      <c r="AC12" s="142">
        <v>6.9270589572644856E-2</v>
      </c>
      <c r="AD12" s="143">
        <v>0.69270589572644847</v>
      </c>
      <c r="AE12" s="94">
        <v>4504.0760000000009</v>
      </c>
      <c r="AF12" s="95">
        <v>450.40760000000012</v>
      </c>
      <c r="AG12" s="94">
        <v>312</v>
      </c>
      <c r="AH12" s="95">
        <v>37.533966666666679</v>
      </c>
      <c r="AI12" s="95">
        <v>412.87363333333349</v>
      </c>
      <c r="AJ12" s="95">
        <v>312</v>
      </c>
      <c r="AK12" s="96">
        <v>0.75567915897430737</v>
      </c>
      <c r="AL12" s="423">
        <v>-100.87363333333349</v>
      </c>
      <c r="AP12" s="139"/>
      <c r="AQ12" s="700">
        <v>5028.0760000000009</v>
      </c>
      <c r="AR12" s="711">
        <v>524</v>
      </c>
      <c r="AS12" s="708">
        <v>4504.0760000000009</v>
      </c>
      <c r="AT12" s="14"/>
      <c r="AU12" s="14"/>
      <c r="AV12" s="14"/>
      <c r="AW12" s="14"/>
      <c r="AX12" s="14"/>
      <c r="AY12" s="14"/>
      <c r="AZ12" s="14"/>
    </row>
    <row r="13" spans="1:53" ht="15" customHeight="1" x14ac:dyDescent="0.3">
      <c r="A13"/>
      <c r="B13"/>
      <c r="C13" s="62"/>
      <c r="D13" s="63"/>
      <c r="E13" s="64"/>
      <c r="F13" s="103"/>
      <c r="G13" s="18" t="s">
        <v>435</v>
      </c>
      <c r="H13" s="71"/>
      <c r="I13" s="71">
        <v>27</v>
      </c>
      <c r="J13" s="71">
        <v>3</v>
      </c>
      <c r="K13" s="71">
        <v>15</v>
      </c>
      <c r="L13" s="71">
        <v>64</v>
      </c>
      <c r="M13" s="71">
        <v>41</v>
      </c>
      <c r="N13" s="71">
        <v>38</v>
      </c>
      <c r="O13" s="71">
        <v>11</v>
      </c>
      <c r="P13" s="71">
        <v>20</v>
      </c>
      <c r="Q13" s="71">
        <v>19</v>
      </c>
      <c r="R13" s="71">
        <v>35</v>
      </c>
      <c r="S13" s="71">
        <v>21</v>
      </c>
      <c r="T13" s="71">
        <v>0</v>
      </c>
      <c r="U13" s="465">
        <v>294</v>
      </c>
      <c r="V13" s="71">
        <v>4815</v>
      </c>
      <c r="W13" s="495">
        <v>6.1059190031152649E-2</v>
      </c>
      <c r="X13" s="508">
        <v>0.1</v>
      </c>
      <c r="Y13" s="41">
        <v>8.0000000000000016E-2</v>
      </c>
      <c r="Z13" s="741">
        <v>0.76323987538940796</v>
      </c>
      <c r="AA13" s="75">
        <v>3.1827102803738308E-2</v>
      </c>
      <c r="AB13" s="724">
        <v>0.1</v>
      </c>
      <c r="AC13" s="142">
        <v>6.1059190031152649E-2</v>
      </c>
      <c r="AD13" s="143">
        <v>0.61059190031152644</v>
      </c>
      <c r="AE13" s="94">
        <v>4815</v>
      </c>
      <c r="AF13" s="95">
        <v>481.5</v>
      </c>
      <c r="AG13" s="94">
        <v>294</v>
      </c>
      <c r="AH13" s="95">
        <v>40.125</v>
      </c>
      <c r="AI13" s="95">
        <v>441.375</v>
      </c>
      <c r="AJ13" s="95">
        <v>294</v>
      </c>
      <c r="AK13" s="96">
        <v>0.66610025488530167</v>
      </c>
      <c r="AL13" s="423">
        <v>-147.375</v>
      </c>
      <c r="AP13" s="139"/>
      <c r="AQ13" s="700">
        <v>5349</v>
      </c>
      <c r="AR13" s="711">
        <v>534</v>
      </c>
      <c r="AS13" s="708">
        <v>4815</v>
      </c>
      <c r="AT13" s="14"/>
      <c r="AU13" s="14"/>
      <c r="AV13" s="14"/>
      <c r="AW13" s="14"/>
      <c r="AX13" s="14"/>
      <c r="AY13" s="14"/>
      <c r="AZ13" s="14"/>
    </row>
    <row r="14" spans="1:53" ht="15" customHeight="1" x14ac:dyDescent="0.3">
      <c r="A14"/>
      <c r="B14"/>
      <c r="C14" s="62"/>
      <c r="D14" s="63"/>
      <c r="E14" s="64"/>
      <c r="F14" s="103"/>
      <c r="G14" s="18" t="s">
        <v>436</v>
      </c>
      <c r="H14" s="71"/>
      <c r="I14" s="71">
        <v>0</v>
      </c>
      <c r="J14" s="71">
        <v>0</v>
      </c>
      <c r="K14" s="71">
        <v>1</v>
      </c>
      <c r="L14" s="71">
        <v>3</v>
      </c>
      <c r="M14" s="71">
        <v>1</v>
      </c>
      <c r="N14" s="71">
        <v>1</v>
      </c>
      <c r="O14" s="71">
        <v>4</v>
      </c>
      <c r="P14" s="71">
        <v>0</v>
      </c>
      <c r="Q14" s="71">
        <v>1</v>
      </c>
      <c r="R14" s="71">
        <v>2</v>
      </c>
      <c r="S14" s="71">
        <v>0</v>
      </c>
      <c r="T14" s="71">
        <v>0</v>
      </c>
      <c r="U14" s="465">
        <v>13</v>
      </c>
      <c r="V14" s="71">
        <v>117.52199999999996</v>
      </c>
      <c r="W14" s="495">
        <v>0.11061758649444363</v>
      </c>
      <c r="X14" s="508">
        <v>0.1</v>
      </c>
      <c r="Y14" s="41">
        <v>8.0000000000000016E-2</v>
      </c>
      <c r="Z14" s="741">
        <v>1</v>
      </c>
      <c r="AA14" s="75">
        <v>4.1700000000000001E-2</v>
      </c>
      <c r="AB14" s="724">
        <v>0.1</v>
      </c>
      <c r="AC14" s="142">
        <v>0.11061758649444363</v>
      </c>
      <c r="AD14" s="143">
        <v>1.1061758649444362</v>
      </c>
      <c r="AE14" s="94">
        <v>117.52199999999996</v>
      </c>
      <c r="AF14" s="95">
        <v>11.752199999999997</v>
      </c>
      <c r="AG14" s="94">
        <v>13</v>
      </c>
      <c r="AH14" s="95">
        <v>0.97934999999999972</v>
      </c>
      <c r="AI14" s="95">
        <v>10.772849999999996</v>
      </c>
      <c r="AJ14" s="95">
        <v>13</v>
      </c>
      <c r="AK14" s="96">
        <v>1.2067373072121124</v>
      </c>
      <c r="AL14" s="423">
        <v>2.2271500000000035</v>
      </c>
      <c r="AP14" s="139"/>
      <c r="AQ14" s="700">
        <v>145.52199999999996</v>
      </c>
      <c r="AR14" s="711">
        <v>28</v>
      </c>
      <c r="AS14" s="708">
        <v>117.52199999999996</v>
      </c>
      <c r="AT14" s="14"/>
      <c r="AU14" s="14"/>
      <c r="AV14" s="14"/>
      <c r="AW14" s="14"/>
      <c r="AX14" s="14"/>
      <c r="AY14" s="14"/>
      <c r="AZ14" s="14"/>
    </row>
    <row r="15" spans="1:53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/>
      <c r="I15" s="111">
        <v>1</v>
      </c>
      <c r="J15" s="111">
        <v>0</v>
      </c>
      <c r="K15" s="111">
        <v>2</v>
      </c>
      <c r="L15" s="111">
        <v>1</v>
      </c>
      <c r="M15" s="111">
        <v>0</v>
      </c>
      <c r="N15" s="111">
        <v>3</v>
      </c>
      <c r="O15" s="111">
        <v>5</v>
      </c>
      <c r="P15" s="111">
        <v>0</v>
      </c>
      <c r="Q15" s="111">
        <v>1</v>
      </c>
      <c r="R15" s="111">
        <v>5</v>
      </c>
      <c r="S15" s="111">
        <v>1</v>
      </c>
      <c r="T15" s="111">
        <v>0</v>
      </c>
      <c r="U15" s="603">
        <v>19</v>
      </c>
      <c r="V15" s="111">
        <v>1187.9240000000002</v>
      </c>
      <c r="W15" s="496">
        <v>1.5994289196951991E-2</v>
      </c>
      <c r="X15" s="649">
        <v>0.1</v>
      </c>
      <c r="Y15" s="54">
        <v>8.0000000000000016E-2</v>
      </c>
      <c r="Z15" s="742">
        <v>0.19992861496189984</v>
      </c>
      <c r="AA15" s="75">
        <v>8.3370232439112235E-3</v>
      </c>
      <c r="AB15" s="744">
        <v>0.1</v>
      </c>
      <c r="AC15" s="530">
        <v>1.5994289196951991E-2</v>
      </c>
      <c r="AD15" s="531">
        <v>0.15994289196951991</v>
      </c>
      <c r="AE15" s="94">
        <v>1187.9240000000002</v>
      </c>
      <c r="AF15" s="95">
        <v>118.79240000000003</v>
      </c>
      <c r="AG15" s="94">
        <v>19</v>
      </c>
      <c r="AH15" s="95">
        <v>9.8993666666666691</v>
      </c>
      <c r="AI15" s="95">
        <v>108.89303333333336</v>
      </c>
      <c r="AJ15" s="95">
        <v>19</v>
      </c>
      <c r="AK15" s="532">
        <v>0.17448315487583987</v>
      </c>
      <c r="AL15" s="423">
        <v>-89.893033333333364</v>
      </c>
      <c r="AP15" s="139"/>
      <c r="AQ15" s="707">
        <v>1326.9240000000002</v>
      </c>
      <c r="AR15" s="701">
        <v>139</v>
      </c>
      <c r="AS15" s="713">
        <v>1187.9240000000002</v>
      </c>
      <c r="AT15" s="14"/>
      <c r="AU15" s="14"/>
      <c r="AV15" s="14"/>
      <c r="AW15" s="14"/>
      <c r="AX15" s="14"/>
      <c r="AY15" s="14"/>
      <c r="AZ15" s="14"/>
    </row>
    <row r="16" spans="1:53" ht="15" customHeight="1" thickBot="1" x14ac:dyDescent="0.3">
      <c r="A16"/>
      <c r="B16"/>
      <c r="C16" s="62"/>
      <c r="D16" s="63"/>
      <c r="E16" s="64"/>
      <c r="F16" s="103"/>
      <c r="G16" s="604" t="s">
        <v>15</v>
      </c>
      <c r="H16" s="82"/>
      <c r="I16" s="82">
        <v>155</v>
      </c>
      <c r="J16" s="82">
        <v>74</v>
      </c>
      <c r="K16" s="82">
        <v>62</v>
      </c>
      <c r="L16" s="82">
        <v>157</v>
      </c>
      <c r="M16" s="82">
        <v>137</v>
      </c>
      <c r="N16" s="82">
        <v>162</v>
      </c>
      <c r="O16" s="82">
        <v>222</v>
      </c>
      <c r="P16" s="82">
        <v>157</v>
      </c>
      <c r="Q16" s="82">
        <v>118</v>
      </c>
      <c r="R16" s="82">
        <v>226</v>
      </c>
      <c r="S16" s="82">
        <v>366</v>
      </c>
      <c r="T16" s="82">
        <v>0</v>
      </c>
      <c r="U16" s="591">
        <v>1836</v>
      </c>
      <c r="V16" s="83">
        <v>31011</v>
      </c>
      <c r="W16" s="679">
        <v>5.9204798297378347E-2</v>
      </c>
      <c r="X16" s="497">
        <v>0.1</v>
      </c>
      <c r="Y16" s="497">
        <v>8.0000000000000016E-2</v>
      </c>
      <c r="Z16" s="743">
        <v>0.74005997871722917</v>
      </c>
      <c r="AA16" s="499">
        <v>3.0860501112508456E-2</v>
      </c>
      <c r="AB16" s="745">
        <v>0.1</v>
      </c>
      <c r="AC16" s="533">
        <v>5.9204798297378347E-2</v>
      </c>
      <c r="AD16" s="534">
        <v>0.59204798297378347</v>
      </c>
      <c r="AE16" s="535">
        <v>31011</v>
      </c>
      <c r="AF16" s="536">
        <v>3101.1000000000004</v>
      </c>
      <c r="AG16" s="535">
        <v>1836</v>
      </c>
      <c r="AH16" s="747">
        <v>258.42500000000001</v>
      </c>
      <c r="AI16" s="535">
        <v>2842.6750000000002</v>
      </c>
      <c r="AJ16" s="535">
        <v>1836</v>
      </c>
      <c r="AK16" s="537">
        <v>0.64587052688049107</v>
      </c>
      <c r="AL16" s="423">
        <v>-1006.6750000000002</v>
      </c>
      <c r="AP16" s="139"/>
      <c r="AQ16" s="786">
        <v>34181</v>
      </c>
      <c r="AR16" s="787">
        <v>3170</v>
      </c>
      <c r="AS16" s="699">
        <v>31011</v>
      </c>
      <c r="AT16" s="14"/>
      <c r="AU16" s="14"/>
      <c r="AV16" s="14"/>
      <c r="AW16" s="14"/>
      <c r="AX16" s="14"/>
      <c r="AY16" s="14"/>
      <c r="AZ16" s="14"/>
    </row>
    <row r="17" spans="3:52" x14ac:dyDescent="0.25">
      <c r="C17" s="62"/>
      <c r="D17" s="63"/>
      <c r="X17" s="17"/>
      <c r="AB17" s="119"/>
      <c r="AC17" s="119"/>
      <c r="AP17" s="139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3:52" x14ac:dyDescent="0.25">
      <c r="AQ18" s="14"/>
      <c r="AT18" s="14"/>
      <c r="AU18" s="14"/>
    </row>
    <row r="19" spans="3:52" x14ac:dyDescent="0.25">
      <c r="AT19" s="14"/>
      <c r="AU19" s="14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3">
    <mergeCell ref="H7:U7"/>
    <mergeCell ref="H4:AA5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70" zoomScaleNormal="70" workbookViewId="0">
      <selection activeCell="V7" sqref="V7"/>
    </sheetView>
  </sheetViews>
  <sheetFormatPr baseColWidth="10" defaultRowHeight="15" x14ac:dyDescent="0.25"/>
  <cols>
    <col min="1" max="4" width="1.140625" style="4" customWidth="1"/>
    <col min="5" max="5" width="3.28515625" style="5" customWidth="1"/>
    <col min="6" max="6" width="4.28515625" style="100" customWidth="1"/>
    <col min="7" max="7" width="31.140625" style="4" customWidth="1"/>
    <col min="8" max="8" width="7.28515625" style="4" customWidth="1"/>
    <col min="9" max="12" width="5.85546875" style="4" bestFit="1" customWidth="1"/>
    <col min="13" max="13" width="5.85546875" style="4" customWidth="1"/>
    <col min="14" max="16" width="5.85546875" style="4" bestFit="1" customWidth="1"/>
    <col min="17" max="17" width="6" style="4" bestFit="1" customWidth="1"/>
    <col min="18" max="18" width="4.85546875" style="4" bestFit="1" customWidth="1"/>
    <col min="19" max="19" width="5.42578125" style="4" bestFit="1" customWidth="1"/>
    <col min="20" max="20" width="4.42578125" style="4" bestFit="1" customWidth="1"/>
    <col min="21" max="21" width="8" style="4" bestFit="1" customWidth="1"/>
    <col min="22" max="22" width="27" style="4" bestFit="1" customWidth="1"/>
    <col min="23" max="23" width="14.85546875" style="5" customWidth="1"/>
    <col min="24" max="24" width="14.42578125" style="4" customWidth="1"/>
    <col min="25" max="25" width="18" style="4" customWidth="1"/>
    <col min="26" max="26" width="16.42578125" style="4" customWidth="1"/>
    <col min="27" max="27" width="15" style="56" customWidth="1"/>
    <col min="28" max="29" width="12.7109375" style="56" customWidth="1"/>
    <col min="30" max="32" width="12.7109375" style="4" customWidth="1"/>
    <col min="33" max="33" width="12.7109375" style="56" customWidth="1"/>
    <col min="34" max="34" width="12.7109375" style="4" customWidth="1"/>
    <col min="35" max="35" width="12.7109375" style="5" customWidth="1"/>
    <col min="36" max="37" width="12.7109375" style="4" customWidth="1"/>
    <col min="38" max="38" width="12.7109375" style="5" customWidth="1"/>
    <col min="39" max="39" width="11.42578125" style="5"/>
    <col min="40" max="16384" width="11.42578125" style="4"/>
  </cols>
  <sheetData>
    <row r="1" spans="1:39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G1" s="55"/>
      <c r="AI1" s="3"/>
      <c r="AL1" s="3"/>
      <c r="AM1" s="3"/>
    </row>
    <row r="2" spans="1:39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G2" s="55"/>
      <c r="AI2" s="3"/>
      <c r="AL2" s="3"/>
      <c r="AM2" s="3"/>
    </row>
    <row r="3" spans="1:39" ht="3" customHeight="1" thickBot="1" x14ac:dyDescent="0.3"/>
    <row r="4" spans="1:39" ht="15" customHeight="1" x14ac:dyDescent="0.25">
      <c r="G4" s="57"/>
      <c r="H4" s="971" t="s">
        <v>476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G4" s="4"/>
      <c r="AH4" s="85" t="s">
        <v>45</v>
      </c>
      <c r="AI4" s="86">
        <v>12</v>
      </c>
      <c r="AJ4" s="5"/>
      <c r="AK4" s="5"/>
      <c r="AL4" s="4"/>
    </row>
    <row r="5" spans="1:39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G5" s="4"/>
      <c r="AH5" s="85" t="s">
        <v>46</v>
      </c>
      <c r="AI5" s="86">
        <v>11</v>
      </c>
      <c r="AJ5" s="5"/>
      <c r="AL5" s="4"/>
    </row>
    <row r="6" spans="1:39" ht="77.25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9"/>
      <c r="V6" s="59" t="s">
        <v>5</v>
      </c>
      <c r="W6" s="843" t="s">
        <v>6</v>
      </c>
      <c r="X6" s="845">
        <v>2024</v>
      </c>
      <c r="Y6" s="846"/>
      <c r="Z6" s="847" t="s">
        <v>7</v>
      </c>
      <c r="AA6" s="848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</row>
    <row r="7" spans="1:39" ht="99.75" customHeight="1" thickBot="1" x14ac:dyDescent="0.3">
      <c r="G7" s="594" t="s">
        <v>430</v>
      </c>
      <c r="H7" s="983" t="s">
        <v>91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4"/>
      <c r="U7" s="985"/>
      <c r="V7" s="10" t="s">
        <v>92</v>
      </c>
      <c r="W7" s="844"/>
      <c r="X7" s="11" t="s">
        <v>11</v>
      </c>
      <c r="Y7" s="11" t="s">
        <v>43</v>
      </c>
      <c r="Z7" s="13" t="s">
        <v>13</v>
      </c>
      <c r="AA7" s="13" t="s">
        <v>44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89" t="s">
        <v>62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</row>
    <row r="8" spans="1:39" ht="50.25" customHeight="1" thickBot="1" x14ac:dyDescent="0.3">
      <c r="G8" s="431"/>
      <c r="H8" s="874"/>
      <c r="I8" s="454" t="s">
        <v>188</v>
      </c>
      <c r="J8" s="455" t="s">
        <v>189</v>
      </c>
      <c r="K8" s="455" t="s">
        <v>190</v>
      </c>
      <c r="L8" s="455" t="s">
        <v>191</v>
      </c>
      <c r="M8" s="455" t="s">
        <v>192</v>
      </c>
      <c r="N8" s="455" t="s">
        <v>193</v>
      </c>
      <c r="O8" s="455" t="s">
        <v>194</v>
      </c>
      <c r="P8" s="455" t="s">
        <v>195</v>
      </c>
      <c r="Q8" s="455" t="s">
        <v>422</v>
      </c>
      <c r="R8" s="455" t="s">
        <v>197</v>
      </c>
      <c r="S8" s="455" t="s">
        <v>198</v>
      </c>
      <c r="T8" s="455" t="s">
        <v>199</v>
      </c>
      <c r="U8" s="419" t="s">
        <v>200</v>
      </c>
      <c r="V8" s="469"/>
      <c r="W8" s="636"/>
      <c r="X8" s="471">
        <v>0.39</v>
      </c>
      <c r="Y8" s="471">
        <v>0.8</v>
      </c>
      <c r="Z8" s="875"/>
      <c r="AA8" s="834">
        <v>5.21E-2</v>
      </c>
      <c r="AB8" s="91" t="s">
        <v>68</v>
      </c>
      <c r="AC8" s="91" t="s">
        <v>69</v>
      </c>
      <c r="AD8" s="91" t="s">
        <v>70</v>
      </c>
      <c r="AE8" s="510" t="s">
        <v>71</v>
      </c>
      <c r="AF8" s="510" t="s">
        <v>72</v>
      </c>
      <c r="AG8" s="510" t="s">
        <v>73</v>
      </c>
      <c r="AH8" s="510" t="s">
        <v>74</v>
      </c>
      <c r="AI8" s="510" t="s">
        <v>75</v>
      </c>
      <c r="AJ8" s="510" t="s">
        <v>76</v>
      </c>
      <c r="AK8" s="91" t="s">
        <v>77</v>
      </c>
      <c r="AL8" s="91" t="s">
        <v>78</v>
      </c>
    </row>
    <row r="9" spans="1:39" ht="15" customHeight="1" x14ac:dyDescent="0.3">
      <c r="A9"/>
      <c r="B9"/>
      <c r="C9" s="62"/>
      <c r="D9" s="63"/>
      <c r="E9" s="64"/>
      <c r="F9" s="103"/>
      <c r="G9" s="18" t="s">
        <v>431</v>
      </c>
      <c r="H9" s="66"/>
      <c r="I9" s="77">
        <v>264</v>
      </c>
      <c r="J9" s="77">
        <v>151</v>
      </c>
      <c r="K9" s="77">
        <v>129</v>
      </c>
      <c r="L9" s="77">
        <v>249</v>
      </c>
      <c r="M9" s="77">
        <v>200</v>
      </c>
      <c r="N9" s="77">
        <v>213</v>
      </c>
      <c r="O9" s="77">
        <v>284</v>
      </c>
      <c r="P9" s="77">
        <v>210</v>
      </c>
      <c r="Q9" s="77">
        <v>252</v>
      </c>
      <c r="R9" s="77">
        <v>281</v>
      </c>
      <c r="S9" s="77">
        <v>231</v>
      </c>
      <c r="T9" s="77">
        <v>0</v>
      </c>
      <c r="U9" s="467">
        <v>2464</v>
      </c>
      <c r="V9" s="78">
        <v>9256.0860000000011</v>
      </c>
      <c r="W9" s="44">
        <v>0.26620323104171673</v>
      </c>
      <c r="X9" s="45">
        <v>0.39</v>
      </c>
      <c r="Y9" s="45">
        <v>0.31200000000000006</v>
      </c>
      <c r="Z9" s="141">
        <v>0.85321548410806625</v>
      </c>
      <c r="AA9" s="75">
        <v>4.4452526722030254E-2</v>
      </c>
      <c r="AB9" s="142">
        <v>0.39</v>
      </c>
      <c r="AC9" s="142">
        <v>0.26620323104171673</v>
      </c>
      <c r="AD9" s="143">
        <v>0.68257238728645309</v>
      </c>
      <c r="AE9" s="487">
        <v>9256.0860000000011</v>
      </c>
      <c r="AF9" s="488">
        <v>3609.8735400000005</v>
      </c>
      <c r="AG9" s="487">
        <v>2464</v>
      </c>
      <c r="AH9" s="488">
        <v>300.82279500000004</v>
      </c>
      <c r="AI9" s="488">
        <v>3309.0507450000005</v>
      </c>
      <c r="AJ9" s="488">
        <v>2464</v>
      </c>
      <c r="AK9" s="96">
        <v>0.74462442249431249</v>
      </c>
      <c r="AL9" s="423">
        <v>-845.05074500000046</v>
      </c>
    </row>
    <row r="10" spans="1:39" ht="15" customHeight="1" x14ac:dyDescent="0.3">
      <c r="A10"/>
      <c r="B10"/>
      <c r="C10" s="62"/>
      <c r="D10" s="63"/>
      <c r="E10" s="64"/>
      <c r="F10" s="103"/>
      <c r="G10" s="18" t="s">
        <v>432</v>
      </c>
      <c r="H10" s="71"/>
      <c r="I10" s="71">
        <v>102</v>
      </c>
      <c r="J10" s="71">
        <v>47</v>
      </c>
      <c r="K10" s="71">
        <v>53</v>
      </c>
      <c r="L10" s="71">
        <v>111</v>
      </c>
      <c r="M10" s="71">
        <v>130</v>
      </c>
      <c r="N10" s="71">
        <v>106</v>
      </c>
      <c r="O10" s="71">
        <v>158</v>
      </c>
      <c r="P10" s="71">
        <v>156</v>
      </c>
      <c r="Q10" s="71">
        <v>140</v>
      </c>
      <c r="R10" s="71">
        <v>203</v>
      </c>
      <c r="S10" s="71">
        <v>161</v>
      </c>
      <c r="T10" s="71">
        <v>0</v>
      </c>
      <c r="U10" s="467">
        <v>1367</v>
      </c>
      <c r="V10" s="72">
        <v>4292</v>
      </c>
      <c r="W10" s="39">
        <v>0.31849953401677539</v>
      </c>
      <c r="X10" s="41">
        <v>0.39</v>
      </c>
      <c r="Y10" s="45">
        <v>0.31200000000000006</v>
      </c>
      <c r="Z10" s="110">
        <v>1</v>
      </c>
      <c r="AA10" s="75">
        <v>5.21E-2</v>
      </c>
      <c r="AB10" s="142">
        <v>0.39</v>
      </c>
      <c r="AC10" s="142">
        <v>0.31849953401677539</v>
      </c>
      <c r="AD10" s="143">
        <v>0.81666547183788563</v>
      </c>
      <c r="AE10" s="487">
        <v>4292</v>
      </c>
      <c r="AF10" s="488">
        <v>1673.88</v>
      </c>
      <c r="AG10" s="487">
        <v>1367</v>
      </c>
      <c r="AH10" s="488">
        <v>139.49</v>
      </c>
      <c r="AI10" s="488">
        <v>1534.39</v>
      </c>
      <c r="AJ10" s="488">
        <v>1367</v>
      </c>
      <c r="AK10" s="96">
        <v>0.89090778745951149</v>
      </c>
      <c r="AL10" s="423">
        <v>-167.3900000000001</v>
      </c>
    </row>
    <row r="11" spans="1:39" ht="15" customHeight="1" x14ac:dyDescent="0.3">
      <c r="A11"/>
      <c r="B11"/>
      <c r="C11" s="62"/>
      <c r="D11" s="63"/>
      <c r="E11" s="64"/>
      <c r="F11" s="103"/>
      <c r="G11" s="18" t="s">
        <v>433</v>
      </c>
      <c r="H11" s="71"/>
      <c r="I11" s="71">
        <v>72</v>
      </c>
      <c r="J11" s="71">
        <v>47</v>
      </c>
      <c r="K11" s="71">
        <v>55</v>
      </c>
      <c r="L11" s="71">
        <v>67</v>
      </c>
      <c r="M11" s="71">
        <v>87</v>
      </c>
      <c r="N11" s="71">
        <v>170</v>
      </c>
      <c r="O11" s="71">
        <v>133</v>
      </c>
      <c r="P11" s="71">
        <v>89</v>
      </c>
      <c r="Q11" s="71">
        <v>75</v>
      </c>
      <c r="R11" s="71">
        <v>115</v>
      </c>
      <c r="S11" s="71">
        <v>108</v>
      </c>
      <c r="T11" s="71">
        <v>0</v>
      </c>
      <c r="U11" s="467">
        <v>1018</v>
      </c>
      <c r="V11" s="72">
        <v>2583</v>
      </c>
      <c r="W11" s="39">
        <v>0.39411536972512584</v>
      </c>
      <c r="X11" s="41">
        <v>0.39</v>
      </c>
      <c r="Y11" s="45">
        <v>0.31200000000000006</v>
      </c>
      <c r="Z11" s="110">
        <v>1</v>
      </c>
      <c r="AA11" s="75">
        <v>5.21E-2</v>
      </c>
      <c r="AB11" s="142">
        <v>0.39</v>
      </c>
      <c r="AC11" s="142">
        <v>0.39411536972512584</v>
      </c>
      <c r="AD11" s="143">
        <v>1.0105522300644252</v>
      </c>
      <c r="AE11" s="487">
        <v>2583</v>
      </c>
      <c r="AF11" s="488">
        <v>1007.37</v>
      </c>
      <c r="AG11" s="487">
        <v>1018</v>
      </c>
      <c r="AH11" s="488">
        <v>83.947500000000005</v>
      </c>
      <c r="AI11" s="488">
        <v>923.42250000000001</v>
      </c>
      <c r="AJ11" s="488">
        <v>1018</v>
      </c>
      <c r="AK11" s="96">
        <v>1.1024206146157365</v>
      </c>
      <c r="AL11" s="423">
        <v>94.577499999999986</v>
      </c>
    </row>
    <row r="12" spans="1:39" ht="15" customHeight="1" x14ac:dyDescent="0.3">
      <c r="A12"/>
      <c r="B12"/>
      <c r="C12" s="62"/>
      <c r="D12" s="63"/>
      <c r="E12" s="64"/>
      <c r="F12" s="103"/>
      <c r="G12" s="18" t="s">
        <v>434</v>
      </c>
      <c r="H12" s="71"/>
      <c r="I12" s="71">
        <v>126</v>
      </c>
      <c r="J12" s="71">
        <v>52</v>
      </c>
      <c r="K12" s="71">
        <v>82</v>
      </c>
      <c r="L12" s="71">
        <v>89</v>
      </c>
      <c r="M12" s="71">
        <v>96</v>
      </c>
      <c r="N12" s="71">
        <v>77</v>
      </c>
      <c r="O12" s="71">
        <v>103</v>
      </c>
      <c r="P12" s="71">
        <v>122</v>
      </c>
      <c r="Q12" s="71">
        <v>72</v>
      </c>
      <c r="R12" s="71">
        <v>144</v>
      </c>
      <c r="S12" s="71">
        <v>143</v>
      </c>
      <c r="T12" s="71">
        <v>0</v>
      </c>
      <c r="U12" s="467">
        <v>1106</v>
      </c>
      <c r="V12" s="72">
        <v>2876.8032000000003</v>
      </c>
      <c r="W12" s="39">
        <v>0.38445452229752802</v>
      </c>
      <c r="X12" s="41">
        <v>0.39</v>
      </c>
      <c r="Y12" s="45">
        <v>0.31200000000000006</v>
      </c>
      <c r="Z12" s="110">
        <v>1</v>
      </c>
      <c r="AA12" s="75">
        <v>5.21E-2</v>
      </c>
      <c r="AB12" s="142">
        <v>0.39</v>
      </c>
      <c r="AC12" s="142">
        <v>0.38445452229752802</v>
      </c>
      <c r="AD12" s="143">
        <v>0.98578082640391795</v>
      </c>
      <c r="AE12" s="487">
        <v>2876.8032000000003</v>
      </c>
      <c r="AF12" s="488">
        <v>1121.9532480000003</v>
      </c>
      <c r="AG12" s="487">
        <v>1106</v>
      </c>
      <c r="AH12" s="488">
        <v>93.496104000000017</v>
      </c>
      <c r="AI12" s="488">
        <v>1028.4571440000002</v>
      </c>
      <c r="AJ12" s="488">
        <v>1106</v>
      </c>
      <c r="AK12" s="96">
        <v>1.0753972651679105</v>
      </c>
      <c r="AL12" s="423">
        <v>77.542855999999801</v>
      </c>
    </row>
    <row r="13" spans="1:39" ht="15" customHeight="1" x14ac:dyDescent="0.3">
      <c r="A13"/>
      <c r="B13"/>
      <c r="C13" s="62"/>
      <c r="D13" s="63"/>
      <c r="E13" s="64"/>
      <c r="F13" s="103"/>
      <c r="G13" s="18" t="s">
        <v>435</v>
      </c>
      <c r="H13" s="71"/>
      <c r="I13" s="71">
        <v>195</v>
      </c>
      <c r="J13" s="71">
        <v>54</v>
      </c>
      <c r="K13" s="71">
        <v>38</v>
      </c>
      <c r="L13" s="71">
        <v>79</v>
      </c>
      <c r="M13" s="71">
        <v>117</v>
      </c>
      <c r="N13" s="71">
        <v>99</v>
      </c>
      <c r="O13" s="71">
        <v>80</v>
      </c>
      <c r="P13" s="71">
        <v>61</v>
      </c>
      <c r="Q13" s="71">
        <v>132</v>
      </c>
      <c r="R13" s="71">
        <v>72</v>
      </c>
      <c r="S13" s="71">
        <v>105</v>
      </c>
      <c r="T13" s="71">
        <v>0</v>
      </c>
      <c r="U13" s="467">
        <v>1032</v>
      </c>
      <c r="V13" s="72">
        <v>2707</v>
      </c>
      <c r="W13" s="39">
        <v>0.38123383819726636</v>
      </c>
      <c r="X13" s="41">
        <v>0.39</v>
      </c>
      <c r="Y13" s="45">
        <v>0.31200000000000006</v>
      </c>
      <c r="Z13" s="110">
        <v>1</v>
      </c>
      <c r="AA13" s="75">
        <v>5.21E-2</v>
      </c>
      <c r="AB13" s="142">
        <v>0.39</v>
      </c>
      <c r="AC13" s="142">
        <v>0.38123383819726636</v>
      </c>
      <c r="AD13" s="143">
        <v>0.97752266204427274</v>
      </c>
      <c r="AE13" s="487">
        <v>2707</v>
      </c>
      <c r="AF13" s="488">
        <v>1055.73</v>
      </c>
      <c r="AG13" s="487">
        <v>1032</v>
      </c>
      <c r="AH13" s="488">
        <v>87.977500000000006</v>
      </c>
      <c r="AI13" s="488">
        <v>967.75250000000005</v>
      </c>
      <c r="AJ13" s="488">
        <v>1032</v>
      </c>
      <c r="AK13" s="96">
        <v>1.0663883585937519</v>
      </c>
      <c r="AL13" s="423">
        <v>64.247499999999945</v>
      </c>
    </row>
    <row r="14" spans="1:39" ht="15" customHeight="1" x14ac:dyDescent="0.3">
      <c r="A14"/>
      <c r="B14"/>
      <c r="C14" s="62"/>
      <c r="D14" s="63"/>
      <c r="E14" s="64"/>
      <c r="F14" s="103"/>
      <c r="G14" s="18" t="s">
        <v>436</v>
      </c>
      <c r="H14" s="71"/>
      <c r="I14" s="71">
        <v>10</v>
      </c>
      <c r="J14" s="71">
        <v>3</v>
      </c>
      <c r="K14" s="71">
        <v>3</v>
      </c>
      <c r="L14" s="71">
        <v>12</v>
      </c>
      <c r="M14" s="71">
        <v>9</v>
      </c>
      <c r="N14" s="71">
        <v>3</v>
      </c>
      <c r="O14" s="71">
        <v>19</v>
      </c>
      <c r="P14" s="71">
        <v>0</v>
      </c>
      <c r="Q14" s="71">
        <v>7</v>
      </c>
      <c r="R14" s="71">
        <v>1</v>
      </c>
      <c r="S14" s="71">
        <v>7</v>
      </c>
      <c r="T14" s="71">
        <v>0</v>
      </c>
      <c r="U14" s="467">
        <v>74</v>
      </c>
      <c r="V14" s="72">
        <v>121.91399999999999</v>
      </c>
      <c r="W14" s="39">
        <v>0.60698525189887964</v>
      </c>
      <c r="X14" s="41">
        <v>0.39</v>
      </c>
      <c r="Y14" s="45">
        <v>0.31200000000000006</v>
      </c>
      <c r="Z14" s="110">
        <v>1</v>
      </c>
      <c r="AA14" s="75">
        <v>5.21E-2</v>
      </c>
      <c r="AB14" s="142">
        <v>0.39</v>
      </c>
      <c r="AC14" s="142">
        <v>0.60698525189887964</v>
      </c>
      <c r="AD14" s="143">
        <v>1.5563724407663579</v>
      </c>
      <c r="AE14" s="487">
        <v>121.91399999999999</v>
      </c>
      <c r="AF14" s="488">
        <v>47.546459999999996</v>
      </c>
      <c r="AG14" s="487">
        <v>74</v>
      </c>
      <c r="AH14" s="488">
        <v>3.9622049999999995</v>
      </c>
      <c r="AI14" s="488">
        <v>43.584254999999992</v>
      </c>
      <c r="AJ14" s="488">
        <v>74</v>
      </c>
      <c r="AK14" s="96">
        <v>1.6978608444723906</v>
      </c>
      <c r="AL14" s="423">
        <v>30.415745000000008</v>
      </c>
    </row>
    <row r="15" spans="1:39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/>
      <c r="I15" s="111">
        <v>47</v>
      </c>
      <c r="J15" s="111">
        <v>43</v>
      </c>
      <c r="K15" s="111">
        <v>42</v>
      </c>
      <c r="L15" s="111">
        <v>28</v>
      </c>
      <c r="M15" s="111">
        <v>8</v>
      </c>
      <c r="N15" s="111">
        <v>29</v>
      </c>
      <c r="O15" s="111">
        <v>26</v>
      </c>
      <c r="P15" s="111">
        <v>42</v>
      </c>
      <c r="Q15" s="111">
        <v>26</v>
      </c>
      <c r="R15" s="111">
        <v>30</v>
      </c>
      <c r="S15" s="111">
        <v>18</v>
      </c>
      <c r="T15" s="111">
        <v>0</v>
      </c>
      <c r="U15" s="588">
        <v>339</v>
      </c>
      <c r="V15" s="112">
        <v>759.19680000000005</v>
      </c>
      <c r="W15" s="53">
        <v>0.44652453751122234</v>
      </c>
      <c r="X15" s="54">
        <v>0.39</v>
      </c>
      <c r="Y15" s="736">
        <v>0.31200000000000006</v>
      </c>
      <c r="Z15" s="113">
        <v>1</v>
      </c>
      <c r="AA15" s="75">
        <v>5.21E-2</v>
      </c>
      <c r="AB15" s="530">
        <v>0.39</v>
      </c>
      <c r="AC15" s="530">
        <v>0.44652453751122234</v>
      </c>
      <c r="AD15" s="531">
        <v>1.1449347115672368</v>
      </c>
      <c r="AE15" s="589">
        <v>759.19680000000005</v>
      </c>
      <c r="AF15" s="590">
        <v>296.08675200000005</v>
      </c>
      <c r="AG15" s="589">
        <v>339</v>
      </c>
      <c r="AH15" s="488">
        <v>24.673896000000003</v>
      </c>
      <c r="AI15" s="590">
        <v>271.41285600000003</v>
      </c>
      <c r="AJ15" s="590">
        <v>339</v>
      </c>
      <c r="AK15" s="532">
        <v>1.2490196853460764</v>
      </c>
      <c r="AL15" s="423">
        <v>67.587143999999967</v>
      </c>
    </row>
    <row r="16" spans="1:39" ht="18" thickBot="1" x14ac:dyDescent="0.35">
      <c r="A16"/>
      <c r="B16"/>
      <c r="C16" s="62"/>
      <c r="D16" s="63"/>
      <c r="E16" s="64"/>
      <c r="F16" s="103"/>
      <c r="G16" s="529" t="s">
        <v>15</v>
      </c>
      <c r="H16" s="82"/>
      <c r="I16" s="82">
        <v>816</v>
      </c>
      <c r="J16" s="82">
        <v>397</v>
      </c>
      <c r="K16" s="82">
        <v>402</v>
      </c>
      <c r="L16" s="82">
        <v>635</v>
      </c>
      <c r="M16" s="82">
        <v>647</v>
      </c>
      <c r="N16" s="82">
        <v>697</v>
      </c>
      <c r="O16" s="82">
        <v>803</v>
      </c>
      <c r="P16" s="82">
        <v>680</v>
      </c>
      <c r="Q16" s="82">
        <v>704</v>
      </c>
      <c r="R16" s="82">
        <v>846</v>
      </c>
      <c r="S16" s="82">
        <v>773</v>
      </c>
      <c r="T16" s="82">
        <v>0</v>
      </c>
      <c r="U16" s="591">
        <v>7400</v>
      </c>
      <c r="V16" s="527">
        <v>22596.000000000004</v>
      </c>
      <c r="W16" s="466">
        <v>0.32749159143211182</v>
      </c>
      <c r="X16" s="497">
        <v>0.39</v>
      </c>
      <c r="Y16" s="497">
        <v>0.31200000000000006</v>
      </c>
      <c r="Z16" s="498">
        <v>1</v>
      </c>
      <c r="AA16" s="75">
        <v>5.21E-2</v>
      </c>
      <c r="AB16" s="533">
        <v>0.39</v>
      </c>
      <c r="AC16" s="533">
        <v>0.32749159143211182</v>
      </c>
      <c r="AD16" s="534">
        <v>0.83972202931310724</v>
      </c>
      <c r="AE16" s="592">
        <v>22596.000000000004</v>
      </c>
      <c r="AF16" s="593">
        <v>8812.4400000000023</v>
      </c>
      <c r="AG16" s="592">
        <v>7400</v>
      </c>
      <c r="AH16" s="488">
        <v>734.37000000000023</v>
      </c>
      <c r="AI16" s="592">
        <v>8078.0700000000024</v>
      </c>
      <c r="AJ16" s="592">
        <v>7400</v>
      </c>
      <c r="AK16" s="537">
        <v>0.91606039561429864</v>
      </c>
      <c r="AL16" s="423">
        <v>-678.07000000000244</v>
      </c>
    </row>
    <row r="17" spans="3:24" x14ac:dyDescent="0.25">
      <c r="C17" s="62"/>
      <c r="D17" s="63"/>
      <c r="X17" s="56"/>
    </row>
    <row r="28" spans="3:24" x14ac:dyDescent="0.25">
      <c r="E28" s="144" t="s">
        <v>93</v>
      </c>
      <c r="F28" s="145" t="s">
        <v>94</v>
      </c>
    </row>
    <row r="29" spans="3:24" x14ac:dyDescent="0.25">
      <c r="E29" s="146">
        <v>107307</v>
      </c>
      <c r="F29" s="147" t="s">
        <v>95</v>
      </c>
    </row>
    <row r="30" spans="3:24" x14ac:dyDescent="0.25">
      <c r="E30" s="146">
        <v>107308</v>
      </c>
      <c r="F30" s="147" t="s">
        <v>96</v>
      </c>
    </row>
    <row r="31" spans="3:24" x14ac:dyDescent="0.25">
      <c r="E31" s="146">
        <v>107353</v>
      </c>
      <c r="F31" s="147" t="s">
        <v>97</v>
      </c>
    </row>
    <row r="32" spans="3:24" x14ac:dyDescent="0.25">
      <c r="E32" s="146">
        <v>107356</v>
      </c>
      <c r="F32" s="147" t="s">
        <v>98</v>
      </c>
    </row>
    <row r="33" spans="5:6" x14ac:dyDescent="0.25">
      <c r="E33" s="146">
        <v>107357</v>
      </c>
      <c r="F33" s="147" t="s">
        <v>99</v>
      </c>
    </row>
    <row r="34" spans="5:6" x14ac:dyDescent="0.25">
      <c r="E34" s="146">
        <v>107400</v>
      </c>
      <c r="F34" s="147" t="s">
        <v>100</v>
      </c>
    </row>
    <row r="35" spans="5:6" x14ac:dyDescent="0.25">
      <c r="E35" s="148">
        <v>107756</v>
      </c>
      <c r="F35" s="149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3">
    <mergeCell ref="H4:AA5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D1" zoomScale="70" zoomScaleNormal="70" workbookViewId="0">
      <selection activeCell="W36" sqref="W36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1.85546875" style="4" customWidth="1"/>
    <col min="8" max="9" width="5" style="4" bestFit="1" customWidth="1"/>
    <col min="10" max="10" width="5.42578125" style="4" bestFit="1" customWidth="1"/>
    <col min="11" max="11" width="4.85546875" style="4" bestFit="1" customWidth="1"/>
    <col min="12" max="12" width="5.85546875" style="4" bestFit="1" customWidth="1"/>
    <col min="13" max="13" width="4.7109375" style="4" bestFit="1" customWidth="1"/>
    <col min="14" max="14" width="4" style="4" bestFit="1" customWidth="1"/>
    <col min="15" max="15" width="5.28515625" style="4" bestFit="1" customWidth="1"/>
    <col min="16" max="16" width="5.85546875" style="4" bestFit="1" customWidth="1"/>
    <col min="17" max="17" width="4.85546875" style="4" bestFit="1" customWidth="1"/>
    <col min="18" max="18" width="5.42578125" style="4" bestFit="1" customWidth="1"/>
    <col min="19" max="19" width="4.5703125" style="4" bestFit="1" customWidth="1"/>
    <col min="20" max="20" width="6.42578125" style="4" bestFit="1" customWidth="1"/>
    <col min="21" max="21" width="20.5703125" style="4" customWidth="1"/>
    <col min="22" max="22" width="14.85546875" style="5" customWidth="1"/>
    <col min="23" max="23" width="12.5703125" style="4" customWidth="1"/>
    <col min="24" max="24" width="14.140625" style="4" customWidth="1"/>
    <col min="25" max="25" width="16.42578125" style="4" customWidth="1"/>
    <col min="26" max="26" width="15" style="56" customWidth="1"/>
    <col min="27" max="28" width="10.7109375" style="56" customWidth="1"/>
    <col min="29" max="31" width="10.7109375" style="4" customWidth="1"/>
    <col min="32" max="32" width="10.7109375" style="56" customWidth="1"/>
    <col min="33" max="33" width="10.7109375" style="4" customWidth="1"/>
    <col min="34" max="34" width="10.7109375" style="5" customWidth="1"/>
    <col min="35" max="36" width="10.7109375" style="4" customWidth="1"/>
    <col min="37" max="37" width="10.7109375" style="5" customWidth="1"/>
    <col min="38" max="38" width="11.42578125" style="5"/>
    <col min="39" max="16384" width="11.42578125" style="4"/>
  </cols>
  <sheetData>
    <row r="1" spans="1:38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55"/>
      <c r="AB1" s="55"/>
      <c r="AF1" s="55"/>
      <c r="AH1" s="3"/>
      <c r="AK1" s="3"/>
      <c r="AL1" s="3"/>
    </row>
    <row r="2" spans="1:38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9" t="s">
        <v>542</v>
      </c>
      <c r="X2" s="839"/>
      <c r="Y2" s="839"/>
      <c r="Z2" s="839"/>
      <c r="AA2" s="55"/>
      <c r="AB2" s="55"/>
      <c r="AF2" s="55"/>
      <c r="AH2" s="3"/>
      <c r="AK2" s="3"/>
      <c r="AL2" s="3"/>
    </row>
    <row r="3" spans="1:38" ht="3" customHeight="1" thickBot="1" x14ac:dyDescent="0.3"/>
    <row r="4" spans="1:38" ht="15" customHeight="1" x14ac:dyDescent="0.25">
      <c r="G4" s="57"/>
      <c r="H4" s="971" t="s">
        <v>475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95"/>
      <c r="AA4" s="4"/>
      <c r="AB4" s="4"/>
      <c r="AD4" s="5"/>
      <c r="AF4" s="4"/>
      <c r="AG4" s="85" t="s">
        <v>45</v>
      </c>
      <c r="AH4" s="86">
        <v>12</v>
      </c>
      <c r="AI4" s="5"/>
      <c r="AJ4" s="5"/>
      <c r="AK4" s="4"/>
    </row>
    <row r="5" spans="1:38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8"/>
      <c r="AA5" s="4"/>
      <c r="AB5" s="4"/>
      <c r="AD5" s="5"/>
      <c r="AF5" s="4"/>
      <c r="AG5" s="85" t="s">
        <v>46</v>
      </c>
      <c r="AH5" s="86">
        <v>11</v>
      </c>
      <c r="AI5" s="5"/>
      <c r="AK5" s="4"/>
    </row>
    <row r="6" spans="1:38" ht="57" customHeight="1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9"/>
      <c r="U6" s="7" t="s">
        <v>5</v>
      </c>
      <c r="V6" s="843" t="s">
        <v>6</v>
      </c>
      <c r="W6" s="845">
        <v>2024</v>
      </c>
      <c r="X6" s="846"/>
      <c r="Y6" s="847" t="s">
        <v>7</v>
      </c>
      <c r="Z6" s="848"/>
      <c r="AA6" s="87" t="s">
        <v>47</v>
      </c>
      <c r="AB6" s="87" t="s">
        <v>48</v>
      </c>
      <c r="AC6" s="87" t="s">
        <v>49</v>
      </c>
      <c r="AD6" s="87" t="s">
        <v>50</v>
      </c>
      <c r="AE6" s="87" t="s">
        <v>51</v>
      </c>
      <c r="AF6" s="87" t="s">
        <v>52</v>
      </c>
      <c r="AG6" s="87" t="s">
        <v>45</v>
      </c>
      <c r="AH6" s="87" t="s">
        <v>53</v>
      </c>
      <c r="AI6" s="87" t="s">
        <v>54</v>
      </c>
      <c r="AJ6" s="87" t="s">
        <v>55</v>
      </c>
      <c r="AK6" s="87" t="s">
        <v>56</v>
      </c>
    </row>
    <row r="7" spans="1:38" ht="158.25" customHeight="1" thickBot="1" x14ac:dyDescent="0.3">
      <c r="G7" s="594" t="s">
        <v>430</v>
      </c>
      <c r="H7" s="1072" t="s">
        <v>102</v>
      </c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1000"/>
      <c r="U7" s="10" t="s">
        <v>103</v>
      </c>
      <c r="V7" s="844"/>
      <c r="W7" s="11" t="s">
        <v>11</v>
      </c>
      <c r="X7" s="11" t="s">
        <v>536</v>
      </c>
      <c r="Y7" s="13" t="s">
        <v>13</v>
      </c>
      <c r="Z7" s="13" t="s">
        <v>541</v>
      </c>
      <c r="AA7" s="88" t="s">
        <v>57</v>
      </c>
      <c r="AB7" s="88" t="s">
        <v>58</v>
      </c>
      <c r="AC7" s="482" t="s">
        <v>59</v>
      </c>
      <c r="AD7" s="486" t="s">
        <v>60</v>
      </c>
      <c r="AE7" s="486" t="s">
        <v>61</v>
      </c>
      <c r="AF7" s="486" t="s">
        <v>62</v>
      </c>
      <c r="AG7" s="486" t="s">
        <v>63</v>
      </c>
      <c r="AH7" s="486" t="s">
        <v>64</v>
      </c>
      <c r="AI7" s="486" t="s">
        <v>65</v>
      </c>
      <c r="AJ7" s="484" t="s">
        <v>66</v>
      </c>
      <c r="AK7" s="90" t="s">
        <v>67</v>
      </c>
    </row>
    <row r="8" spans="1:38" ht="48" customHeight="1" thickBot="1" x14ac:dyDescent="0.3">
      <c r="G8" s="431"/>
      <c r="H8" s="442" t="s">
        <v>188</v>
      </c>
      <c r="I8" s="442" t="s">
        <v>189</v>
      </c>
      <c r="J8" s="442" t="s">
        <v>190</v>
      </c>
      <c r="K8" s="442" t="s">
        <v>191</v>
      </c>
      <c r="L8" s="442" t="s">
        <v>192</v>
      </c>
      <c r="M8" s="442" t="s">
        <v>193</v>
      </c>
      <c r="N8" s="442" t="s">
        <v>194</v>
      </c>
      <c r="O8" s="442" t="s">
        <v>195</v>
      </c>
      <c r="P8" s="442" t="s">
        <v>422</v>
      </c>
      <c r="Q8" s="442" t="s">
        <v>197</v>
      </c>
      <c r="R8" s="442" t="s">
        <v>198</v>
      </c>
      <c r="S8" s="442" t="s">
        <v>199</v>
      </c>
      <c r="T8" s="866" t="s">
        <v>200</v>
      </c>
      <c r="U8" s="10"/>
      <c r="V8" s="433"/>
      <c r="W8" s="639">
        <v>0.95</v>
      </c>
      <c r="X8" s="481">
        <v>0.8</v>
      </c>
      <c r="Y8" s="434"/>
      <c r="Z8" s="434">
        <v>5.21</v>
      </c>
      <c r="AA8" s="91" t="s">
        <v>68</v>
      </c>
      <c r="AB8" s="91" t="s">
        <v>69</v>
      </c>
      <c r="AC8" s="91" t="s">
        <v>70</v>
      </c>
      <c r="AD8" s="480" t="s">
        <v>71</v>
      </c>
      <c r="AE8" s="480" t="s">
        <v>72</v>
      </c>
      <c r="AF8" s="480" t="s">
        <v>73</v>
      </c>
      <c r="AG8" s="480" t="s">
        <v>74</v>
      </c>
      <c r="AH8" s="480" t="s">
        <v>75</v>
      </c>
      <c r="AI8" s="480" t="s">
        <v>76</v>
      </c>
      <c r="AJ8" s="91" t="s">
        <v>77</v>
      </c>
      <c r="AK8" s="91" t="s">
        <v>78</v>
      </c>
    </row>
    <row r="9" spans="1:38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66">
        <v>22</v>
      </c>
      <c r="I9" s="66">
        <v>25</v>
      </c>
      <c r="J9" s="66">
        <v>17</v>
      </c>
      <c r="K9" s="66">
        <v>17</v>
      </c>
      <c r="L9" s="66">
        <v>10</v>
      </c>
      <c r="M9" s="66">
        <v>17</v>
      </c>
      <c r="N9" s="66">
        <v>18</v>
      </c>
      <c r="O9" s="66">
        <v>25</v>
      </c>
      <c r="P9" s="66">
        <v>25</v>
      </c>
      <c r="Q9" s="66">
        <v>17</v>
      </c>
      <c r="R9" s="66">
        <v>22</v>
      </c>
      <c r="S9" s="66">
        <v>0</v>
      </c>
      <c r="T9" s="472">
        <v>215</v>
      </c>
      <c r="U9" s="768">
        <v>205</v>
      </c>
      <c r="V9" s="34">
        <v>1.0487804878048781</v>
      </c>
      <c r="W9" s="36">
        <v>0.95</v>
      </c>
      <c r="X9" s="36">
        <v>0.76</v>
      </c>
      <c r="Y9" s="107">
        <v>1</v>
      </c>
      <c r="Z9" s="69">
        <v>5.21E-2</v>
      </c>
      <c r="AA9" s="142">
        <v>0.95</v>
      </c>
      <c r="AB9" s="142">
        <v>1.0487804878048781</v>
      </c>
      <c r="AC9" s="483">
        <v>1.1039794608472402</v>
      </c>
      <c r="AD9" s="487">
        <v>205</v>
      </c>
      <c r="AE9" s="488">
        <v>194.75</v>
      </c>
      <c r="AF9" s="487">
        <v>215</v>
      </c>
      <c r="AG9" s="488">
        <v>16.229166666666668</v>
      </c>
      <c r="AH9" s="488">
        <v>178.52083333333334</v>
      </c>
      <c r="AI9" s="488">
        <v>215</v>
      </c>
      <c r="AJ9" s="485">
        <v>1.2043412300151708</v>
      </c>
      <c r="AK9" s="423">
        <v>36.479166666666657</v>
      </c>
    </row>
    <row r="10" spans="1:38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1">
        <v>11</v>
      </c>
      <c r="I10" s="71">
        <v>4</v>
      </c>
      <c r="J10" s="71">
        <v>20</v>
      </c>
      <c r="K10" s="71">
        <v>21</v>
      </c>
      <c r="L10" s="71">
        <v>18</v>
      </c>
      <c r="M10" s="71">
        <v>17</v>
      </c>
      <c r="N10" s="71">
        <v>15</v>
      </c>
      <c r="O10" s="71">
        <v>20</v>
      </c>
      <c r="P10" s="71">
        <v>10</v>
      </c>
      <c r="Q10" s="71">
        <v>17</v>
      </c>
      <c r="R10" s="71">
        <v>11</v>
      </c>
      <c r="S10" s="71">
        <v>0</v>
      </c>
      <c r="T10" s="468">
        <v>164</v>
      </c>
      <c r="U10" s="768">
        <v>200</v>
      </c>
      <c r="V10" s="39">
        <v>0.82</v>
      </c>
      <c r="W10" s="41">
        <v>0.95</v>
      </c>
      <c r="X10" s="36">
        <v>0.76</v>
      </c>
      <c r="Y10" s="110">
        <v>1</v>
      </c>
      <c r="Z10" s="69">
        <v>5.21E-2</v>
      </c>
      <c r="AA10" s="142">
        <v>0.95</v>
      </c>
      <c r="AB10" s="142">
        <v>0.82</v>
      </c>
      <c r="AC10" s="483">
        <v>0.86315789473684212</v>
      </c>
      <c r="AD10" s="487">
        <v>200</v>
      </c>
      <c r="AE10" s="488">
        <v>190</v>
      </c>
      <c r="AF10" s="487">
        <v>164</v>
      </c>
      <c r="AG10" s="488">
        <v>15.833333333333334</v>
      </c>
      <c r="AH10" s="488">
        <v>174.16666666666669</v>
      </c>
      <c r="AI10" s="488">
        <v>164</v>
      </c>
      <c r="AJ10" s="485">
        <v>0.94162679425837315</v>
      </c>
      <c r="AK10" s="423">
        <v>-10.166666666666686</v>
      </c>
    </row>
    <row r="11" spans="1:38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>
        <v>16</v>
      </c>
      <c r="I11" s="71">
        <v>7</v>
      </c>
      <c r="J11" s="71">
        <v>16</v>
      </c>
      <c r="K11" s="71">
        <v>12</v>
      </c>
      <c r="L11" s="71">
        <v>7</v>
      </c>
      <c r="M11" s="71">
        <v>9</v>
      </c>
      <c r="N11" s="71">
        <v>12</v>
      </c>
      <c r="O11" s="71">
        <v>11</v>
      </c>
      <c r="P11" s="71">
        <v>14</v>
      </c>
      <c r="Q11" s="71">
        <v>36</v>
      </c>
      <c r="R11" s="71">
        <v>13</v>
      </c>
      <c r="S11" s="71">
        <v>0</v>
      </c>
      <c r="T11" s="468">
        <v>153</v>
      </c>
      <c r="U11" s="768">
        <v>171</v>
      </c>
      <c r="V11" s="39">
        <v>0.89473684210526316</v>
      </c>
      <c r="W11" s="41">
        <v>0.95</v>
      </c>
      <c r="X11" s="36">
        <v>0.76</v>
      </c>
      <c r="Y11" s="110">
        <v>1</v>
      </c>
      <c r="Z11" s="69">
        <v>5.21E-2</v>
      </c>
      <c r="AA11" s="142">
        <v>0.95</v>
      </c>
      <c r="AB11" s="142">
        <v>0.89473684210526316</v>
      </c>
      <c r="AC11" s="483">
        <v>0.94182825484764543</v>
      </c>
      <c r="AD11" s="487">
        <v>171</v>
      </c>
      <c r="AE11" s="488">
        <v>162.44999999999999</v>
      </c>
      <c r="AF11" s="487">
        <v>153</v>
      </c>
      <c r="AG11" s="488">
        <v>13.5375</v>
      </c>
      <c r="AH11" s="488">
        <v>148.91249999999999</v>
      </c>
      <c r="AI11" s="488">
        <v>153</v>
      </c>
      <c r="AJ11" s="485">
        <v>1.0274490052883405</v>
      </c>
      <c r="AK11" s="423">
        <v>4.0875000000000057</v>
      </c>
    </row>
    <row r="12" spans="1:38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>
        <v>6</v>
      </c>
      <c r="I12" s="71">
        <v>7</v>
      </c>
      <c r="J12" s="71">
        <v>19</v>
      </c>
      <c r="K12" s="71">
        <v>17</v>
      </c>
      <c r="L12" s="71">
        <v>9</v>
      </c>
      <c r="M12" s="71">
        <v>13</v>
      </c>
      <c r="N12" s="71">
        <v>13</v>
      </c>
      <c r="O12" s="71">
        <v>8</v>
      </c>
      <c r="P12" s="71">
        <v>4</v>
      </c>
      <c r="Q12" s="71">
        <v>12</v>
      </c>
      <c r="R12" s="71">
        <v>13</v>
      </c>
      <c r="S12" s="71">
        <v>0</v>
      </c>
      <c r="T12" s="468">
        <v>121</v>
      </c>
      <c r="U12" s="768">
        <v>163</v>
      </c>
      <c r="V12" s="39">
        <v>0.74233128834355833</v>
      </c>
      <c r="W12" s="41">
        <v>0.95</v>
      </c>
      <c r="X12" s="36">
        <v>0.76</v>
      </c>
      <c r="Y12" s="110">
        <v>0.97675169518889249</v>
      </c>
      <c r="Z12" s="69">
        <v>5.08887633193413E-2</v>
      </c>
      <c r="AA12" s="142">
        <v>0.95</v>
      </c>
      <c r="AB12" s="142">
        <v>0.74233128834355833</v>
      </c>
      <c r="AC12" s="483">
        <v>0.78140135615111406</v>
      </c>
      <c r="AD12" s="487">
        <v>163</v>
      </c>
      <c r="AE12" s="488">
        <v>154.85</v>
      </c>
      <c r="AF12" s="487">
        <v>121</v>
      </c>
      <c r="AG12" s="488">
        <v>12.904166666666667</v>
      </c>
      <c r="AH12" s="488">
        <v>141.94583333333333</v>
      </c>
      <c r="AI12" s="488">
        <v>121</v>
      </c>
      <c r="AJ12" s="485">
        <v>0.85243784307394255</v>
      </c>
      <c r="AK12" s="423">
        <v>-20.945833333333326</v>
      </c>
    </row>
    <row r="13" spans="1:38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>
        <v>14</v>
      </c>
      <c r="I13" s="71">
        <v>10</v>
      </c>
      <c r="J13" s="71">
        <v>11</v>
      </c>
      <c r="K13" s="71">
        <v>10</v>
      </c>
      <c r="L13" s="71">
        <v>3</v>
      </c>
      <c r="M13" s="71">
        <v>20</v>
      </c>
      <c r="N13" s="71">
        <v>4</v>
      </c>
      <c r="O13" s="71">
        <v>22</v>
      </c>
      <c r="P13" s="71">
        <v>20</v>
      </c>
      <c r="Q13" s="71">
        <v>14</v>
      </c>
      <c r="R13" s="71">
        <v>10</v>
      </c>
      <c r="S13" s="71">
        <v>0</v>
      </c>
      <c r="T13" s="468">
        <v>138</v>
      </c>
      <c r="U13" s="768">
        <v>151</v>
      </c>
      <c r="V13" s="39">
        <v>0.91390728476821192</v>
      </c>
      <c r="W13" s="41">
        <v>0.95</v>
      </c>
      <c r="X13" s="36">
        <v>0.76</v>
      </c>
      <c r="Y13" s="110">
        <v>1</v>
      </c>
      <c r="Z13" s="69">
        <v>5.21E-2</v>
      </c>
      <c r="AA13" s="142">
        <v>0.95</v>
      </c>
      <c r="AB13" s="142">
        <v>0.91390728476821192</v>
      </c>
      <c r="AC13" s="483">
        <v>0.96200766817706518</v>
      </c>
      <c r="AD13" s="487">
        <v>151</v>
      </c>
      <c r="AE13" s="488">
        <v>143.44999999999999</v>
      </c>
      <c r="AF13" s="487">
        <v>138</v>
      </c>
      <c r="AG13" s="488">
        <v>11.954166666666666</v>
      </c>
      <c r="AH13" s="488">
        <v>131.49583333333334</v>
      </c>
      <c r="AI13" s="488">
        <v>138</v>
      </c>
      <c r="AJ13" s="485">
        <v>1.0494629107386166</v>
      </c>
      <c r="AK13" s="423">
        <v>6.5041666666666629</v>
      </c>
    </row>
    <row r="14" spans="1:38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>
        <v>0</v>
      </c>
      <c r="I14" s="71">
        <v>0</v>
      </c>
      <c r="J14" s="71">
        <v>1</v>
      </c>
      <c r="K14" s="71">
        <v>0</v>
      </c>
      <c r="L14" s="71">
        <v>0</v>
      </c>
      <c r="M14" s="71">
        <v>0</v>
      </c>
      <c r="N14" s="71">
        <v>0</v>
      </c>
      <c r="O14" s="71">
        <v>1</v>
      </c>
      <c r="P14" s="71">
        <v>0</v>
      </c>
      <c r="Q14" s="71">
        <v>0</v>
      </c>
      <c r="R14" s="71">
        <v>0</v>
      </c>
      <c r="S14" s="71">
        <v>0</v>
      </c>
      <c r="T14" s="468">
        <v>2</v>
      </c>
      <c r="U14" s="768">
        <v>1</v>
      </c>
      <c r="V14" s="39">
        <v>2</v>
      </c>
      <c r="W14" s="41">
        <v>0.95</v>
      </c>
      <c r="X14" s="36">
        <v>0.76</v>
      </c>
      <c r="Y14" s="110">
        <v>1</v>
      </c>
      <c r="Z14" s="69">
        <v>5.21E-2</v>
      </c>
      <c r="AA14" s="142">
        <v>0.95</v>
      </c>
      <c r="AB14" s="142">
        <v>2</v>
      </c>
      <c r="AC14" s="483">
        <v>2.1052631578947367</v>
      </c>
      <c r="AD14" s="487">
        <v>1</v>
      </c>
      <c r="AE14" s="488">
        <v>0.95</v>
      </c>
      <c r="AF14" s="487">
        <v>2</v>
      </c>
      <c r="AG14" s="488">
        <v>7.9166666666666663E-2</v>
      </c>
      <c r="AH14" s="488">
        <v>0.87083333333333335</v>
      </c>
      <c r="AI14" s="488">
        <v>2</v>
      </c>
      <c r="AJ14" s="485">
        <v>2.2966507177033493</v>
      </c>
      <c r="AK14" s="423">
        <v>1.1291666666666667</v>
      </c>
    </row>
    <row r="15" spans="1:38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>
        <v>2</v>
      </c>
      <c r="I15" s="111">
        <v>0</v>
      </c>
      <c r="J15" s="111">
        <v>0</v>
      </c>
      <c r="K15" s="111">
        <v>8</v>
      </c>
      <c r="L15" s="111">
        <v>2</v>
      </c>
      <c r="M15" s="111">
        <v>3</v>
      </c>
      <c r="N15" s="111">
        <v>5</v>
      </c>
      <c r="O15" s="111">
        <v>5</v>
      </c>
      <c r="P15" s="111">
        <v>2</v>
      </c>
      <c r="Q15" s="111">
        <v>6</v>
      </c>
      <c r="R15" s="111">
        <v>7</v>
      </c>
      <c r="S15" s="111">
        <v>0</v>
      </c>
      <c r="T15" s="605">
        <v>40</v>
      </c>
      <c r="U15" s="768">
        <v>54</v>
      </c>
      <c r="V15" s="53">
        <v>0.7407407407407407</v>
      </c>
      <c r="W15" s="54">
        <v>0.95</v>
      </c>
      <c r="X15" s="36">
        <v>0.76</v>
      </c>
      <c r="Y15" s="113">
        <v>0.97465886939571145</v>
      </c>
      <c r="Z15" s="69">
        <v>5.0779727095516564E-2</v>
      </c>
      <c r="AA15" s="530">
        <v>0.95</v>
      </c>
      <c r="AB15" s="530">
        <v>0.7407407407407407</v>
      </c>
      <c r="AC15" s="559">
        <v>0.77972709551656916</v>
      </c>
      <c r="AD15" s="589">
        <v>54</v>
      </c>
      <c r="AE15" s="590">
        <v>51.3</v>
      </c>
      <c r="AF15" s="589">
        <v>40</v>
      </c>
      <c r="AG15" s="590">
        <v>4.2749999999999995</v>
      </c>
      <c r="AH15" s="590">
        <v>47.024999999999991</v>
      </c>
      <c r="AI15" s="590">
        <v>40</v>
      </c>
      <c r="AJ15" s="562">
        <v>0.8506113769271666</v>
      </c>
      <c r="AK15" s="570">
        <v>-7.0249999999999915</v>
      </c>
    </row>
    <row r="16" spans="1:38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82">
        <v>71</v>
      </c>
      <c r="I16" s="82">
        <v>53</v>
      </c>
      <c r="J16" s="82">
        <v>84</v>
      </c>
      <c r="K16" s="82">
        <v>85</v>
      </c>
      <c r="L16" s="82">
        <v>49</v>
      </c>
      <c r="M16" s="82">
        <v>79</v>
      </c>
      <c r="N16" s="82">
        <v>67</v>
      </c>
      <c r="O16" s="82">
        <v>92</v>
      </c>
      <c r="P16" s="82">
        <v>75</v>
      </c>
      <c r="Q16" s="82">
        <v>102</v>
      </c>
      <c r="R16" s="82">
        <v>76</v>
      </c>
      <c r="S16" s="82">
        <v>0</v>
      </c>
      <c r="T16" s="591">
        <v>833</v>
      </c>
      <c r="U16" s="527">
        <v>945</v>
      </c>
      <c r="V16" s="466">
        <v>0.88148148148148153</v>
      </c>
      <c r="W16" s="497">
        <v>0.95</v>
      </c>
      <c r="X16" s="497">
        <v>0.76</v>
      </c>
      <c r="Y16" s="498">
        <v>1</v>
      </c>
      <c r="Z16" s="499">
        <v>5.21E-2</v>
      </c>
      <c r="AA16" s="533">
        <v>0.95</v>
      </c>
      <c r="AB16" s="533">
        <v>0.88148148148148153</v>
      </c>
      <c r="AC16" s="560">
        <v>0.92787524366471741</v>
      </c>
      <c r="AD16" s="592">
        <v>945</v>
      </c>
      <c r="AE16" s="593">
        <v>897.75</v>
      </c>
      <c r="AF16" s="592">
        <v>833</v>
      </c>
      <c r="AG16" s="593">
        <v>74.8125</v>
      </c>
      <c r="AH16" s="593">
        <v>822.9375</v>
      </c>
      <c r="AI16" s="593">
        <v>833</v>
      </c>
      <c r="AJ16" s="563">
        <v>1.0122275385433279</v>
      </c>
      <c r="AK16" s="576">
        <v>10.0625</v>
      </c>
    </row>
    <row r="17" spans="3:28" x14ac:dyDescent="0.25">
      <c r="C17" s="62"/>
      <c r="D17" s="63"/>
      <c r="W17" s="56"/>
      <c r="AA17" s="119"/>
      <c r="AB17" s="119"/>
    </row>
  </sheetData>
  <autoFilter ref="G4:G16" xr:uid="{00000000-0001-0000-0900-000000000000}"/>
  <mergeCells count="3"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K23" sqref="K23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3.7109375" style="4" customWidth="1"/>
    <col min="8" max="9" width="7" style="4" bestFit="1" customWidth="1"/>
    <col min="10" max="10" width="6.85546875" style="4" bestFit="1" customWidth="1"/>
    <col min="11" max="11" width="6.5703125" style="4" bestFit="1" customWidth="1"/>
    <col min="12" max="12" width="7.28515625" style="4" bestFit="1" customWidth="1"/>
    <col min="13" max="13" width="6.85546875" style="4" bestFit="1" customWidth="1"/>
    <col min="14" max="14" width="5.85546875" style="4" bestFit="1" customWidth="1"/>
    <col min="15" max="15" width="7.28515625" style="4" customWidth="1"/>
    <col min="16" max="16" width="8.28515625" style="4" bestFit="1" customWidth="1"/>
    <col min="17" max="17" width="6.85546875" style="4" bestFit="1" customWidth="1"/>
    <col min="18" max="18" width="7" style="4" bestFit="1" customWidth="1"/>
    <col min="19" max="19" width="6.28515625" style="4" bestFit="1" customWidth="1"/>
    <col min="20" max="20" width="9.7109375" style="4" customWidth="1"/>
    <col min="21" max="21" width="22.5703125" style="4" bestFit="1" customWidth="1"/>
    <col min="22" max="22" width="14.85546875" style="5" customWidth="1"/>
    <col min="23" max="23" width="12.5703125" style="4" customWidth="1"/>
    <col min="24" max="24" width="14.140625" style="56" customWidth="1"/>
    <col min="25" max="25" width="16.42578125" style="4" customWidth="1"/>
    <col min="26" max="26" width="15" style="56" customWidth="1"/>
    <col min="27" max="27" width="18.7109375" style="56" bestFit="1" customWidth="1"/>
    <col min="28" max="28" width="11.5703125" style="56" bestFit="1" customWidth="1"/>
    <col min="29" max="29" width="15.140625" style="4" bestFit="1" customWidth="1"/>
    <col min="30" max="31" width="10.7109375" style="4" customWidth="1"/>
    <col min="32" max="32" width="10.7109375" style="56" customWidth="1"/>
    <col min="33" max="33" width="10.7109375" style="4" customWidth="1"/>
    <col min="34" max="34" width="10.7109375" style="5" customWidth="1"/>
    <col min="35" max="35" width="10.7109375" style="70" customWidth="1"/>
    <col min="36" max="36" width="11.5703125" style="4" bestFit="1" customWidth="1"/>
    <col min="37" max="37" width="12.42578125" style="5" customWidth="1"/>
    <col min="38" max="38" width="11.42578125" style="5"/>
    <col min="39" max="16384" width="11.42578125" style="4"/>
  </cols>
  <sheetData>
    <row r="1" spans="1:40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55"/>
      <c r="AB1" s="55"/>
      <c r="AF1" s="55"/>
      <c r="AH1" s="3"/>
      <c r="AI1" s="115"/>
      <c r="AK1" s="3"/>
      <c r="AL1" s="3"/>
    </row>
    <row r="2" spans="1:40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9" t="s">
        <v>542</v>
      </c>
      <c r="X2" s="839"/>
      <c r="Y2" s="839"/>
      <c r="Z2" s="839"/>
      <c r="AA2" s="55"/>
      <c r="AB2" s="55"/>
      <c r="AF2" s="55"/>
      <c r="AH2" s="3"/>
      <c r="AI2" s="115"/>
      <c r="AK2" s="3"/>
      <c r="AL2" s="3"/>
    </row>
    <row r="3" spans="1:40" ht="3" customHeight="1" thickBot="1" x14ac:dyDescent="0.3"/>
    <row r="4" spans="1:40" ht="15" customHeight="1" x14ac:dyDescent="0.25">
      <c r="G4" s="57"/>
      <c r="H4" s="986" t="s">
        <v>474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95"/>
      <c r="AA4" s="4"/>
      <c r="AB4" s="4"/>
      <c r="AD4" s="5"/>
      <c r="AF4" s="4"/>
      <c r="AG4" s="85" t="s">
        <v>45</v>
      </c>
      <c r="AH4" s="86">
        <v>12</v>
      </c>
      <c r="AI4" s="5"/>
      <c r="AJ4" s="5"/>
      <c r="AK4" s="4"/>
    </row>
    <row r="5" spans="1:40" ht="33" customHeight="1" thickBot="1" x14ac:dyDescent="0.3">
      <c r="G5" s="5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8"/>
      <c r="AA5" s="4"/>
      <c r="AB5" s="4"/>
      <c r="AD5" s="5"/>
      <c r="AF5" s="4"/>
      <c r="AG5" s="85" t="s">
        <v>46</v>
      </c>
      <c r="AH5" s="86">
        <v>11</v>
      </c>
      <c r="AI5" s="5"/>
      <c r="AK5" s="4"/>
    </row>
    <row r="6" spans="1:40" ht="25.5" customHeight="1" thickBot="1" x14ac:dyDescent="0.3">
      <c r="G6" s="57"/>
      <c r="H6" s="988"/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9"/>
      <c r="U6" s="7" t="s">
        <v>5</v>
      </c>
      <c r="V6" s="843" t="s">
        <v>6</v>
      </c>
      <c r="W6" s="845">
        <v>2024</v>
      </c>
      <c r="X6" s="846"/>
      <c r="Y6" s="847" t="s">
        <v>7</v>
      </c>
      <c r="Z6" s="875"/>
      <c r="AA6" s="473" t="s">
        <v>47</v>
      </c>
      <c r="AB6" s="473" t="s">
        <v>48</v>
      </c>
      <c r="AC6" s="473" t="s">
        <v>49</v>
      </c>
      <c r="AD6" s="473" t="s">
        <v>50</v>
      </c>
      <c r="AE6" s="473" t="s">
        <v>51</v>
      </c>
      <c r="AF6" s="473" t="s">
        <v>52</v>
      </c>
      <c r="AG6" s="473" t="s">
        <v>45</v>
      </c>
      <c r="AH6" s="473" t="s">
        <v>53</v>
      </c>
      <c r="AI6" s="473" t="s">
        <v>54</v>
      </c>
      <c r="AJ6" s="473" t="s">
        <v>55</v>
      </c>
      <c r="AK6" s="473" t="s">
        <v>56</v>
      </c>
    </row>
    <row r="7" spans="1:40" ht="99.75" customHeight="1" thickBot="1" x14ac:dyDescent="0.3">
      <c r="G7" s="594" t="s">
        <v>430</v>
      </c>
      <c r="H7" s="1069" t="s">
        <v>440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5"/>
      <c r="U7" s="10" t="s">
        <v>104</v>
      </c>
      <c r="V7" s="844"/>
      <c r="W7" s="11" t="s">
        <v>11</v>
      </c>
      <c r="X7" s="481" t="s">
        <v>462</v>
      </c>
      <c r="Y7" s="13" t="s">
        <v>13</v>
      </c>
      <c r="Z7" s="13" t="s">
        <v>44</v>
      </c>
      <c r="AA7" s="88" t="s">
        <v>57</v>
      </c>
      <c r="AB7" s="88" t="s">
        <v>58</v>
      </c>
      <c r="AC7" s="88" t="s">
        <v>59</v>
      </c>
      <c r="AD7" s="89" t="s">
        <v>60</v>
      </c>
      <c r="AE7" s="89" t="s">
        <v>61</v>
      </c>
      <c r="AF7" s="89" t="s">
        <v>62</v>
      </c>
      <c r="AG7" s="89" t="s">
        <v>63</v>
      </c>
      <c r="AH7" s="89" t="s">
        <v>64</v>
      </c>
      <c r="AI7" s="89" t="s">
        <v>65</v>
      </c>
      <c r="AJ7" s="90" t="s">
        <v>66</v>
      </c>
      <c r="AK7" s="90" t="s">
        <v>67</v>
      </c>
    </row>
    <row r="8" spans="1:40" ht="42.75" customHeight="1" thickBot="1" x14ac:dyDescent="0.3">
      <c r="G8" s="431"/>
      <c r="H8" s="442" t="s">
        <v>188</v>
      </c>
      <c r="I8" s="442" t="s">
        <v>189</v>
      </c>
      <c r="J8" s="442" t="s">
        <v>190</v>
      </c>
      <c r="K8" s="442" t="s">
        <v>191</v>
      </c>
      <c r="L8" s="442" t="s">
        <v>192</v>
      </c>
      <c r="M8" s="442" t="s">
        <v>193</v>
      </c>
      <c r="N8" s="442" t="s">
        <v>194</v>
      </c>
      <c r="O8" s="442" t="s">
        <v>195</v>
      </c>
      <c r="P8" s="442" t="s">
        <v>422</v>
      </c>
      <c r="Q8" s="442" t="s">
        <v>197</v>
      </c>
      <c r="R8" s="442" t="s">
        <v>198</v>
      </c>
      <c r="S8" s="442" t="s">
        <v>199</v>
      </c>
      <c r="T8" s="866" t="s">
        <v>200</v>
      </c>
      <c r="U8" s="432"/>
      <c r="V8" s="433"/>
      <c r="W8" s="640">
        <v>0.19439999999999999</v>
      </c>
      <c r="X8" s="640">
        <v>0.8</v>
      </c>
      <c r="Y8" s="434"/>
      <c r="Z8" s="835">
        <v>6.25E-2</v>
      </c>
      <c r="AA8" s="480" t="s">
        <v>68</v>
      </c>
      <c r="AB8" s="480" t="s">
        <v>69</v>
      </c>
      <c r="AC8" s="480" t="s">
        <v>70</v>
      </c>
      <c r="AD8" s="480" t="s">
        <v>71</v>
      </c>
      <c r="AE8" s="480" t="s">
        <v>72</v>
      </c>
      <c r="AF8" s="480" t="s">
        <v>73</v>
      </c>
      <c r="AG8" s="480" t="s">
        <v>74</v>
      </c>
      <c r="AH8" s="480" t="s">
        <v>75</v>
      </c>
      <c r="AI8" s="480" t="s">
        <v>76</v>
      </c>
      <c r="AJ8" s="480" t="s">
        <v>77</v>
      </c>
      <c r="AK8" s="480" t="s">
        <v>78</v>
      </c>
    </row>
    <row r="9" spans="1:40" ht="26.25" customHeight="1" thickBot="1" x14ac:dyDescent="0.35">
      <c r="A9"/>
      <c r="B9"/>
      <c r="C9" s="62"/>
      <c r="D9" s="63"/>
      <c r="E9" s="64"/>
      <c r="F9" s="103"/>
      <c r="G9" s="18" t="s">
        <v>431</v>
      </c>
      <c r="H9" s="66">
        <v>0</v>
      </c>
      <c r="I9" s="66">
        <v>62</v>
      </c>
      <c r="J9" s="66">
        <v>29</v>
      </c>
      <c r="K9" s="66">
        <v>47</v>
      </c>
      <c r="L9" s="66">
        <v>47</v>
      </c>
      <c r="M9" s="66">
        <v>23</v>
      </c>
      <c r="N9" s="66">
        <v>23</v>
      </c>
      <c r="O9" s="66">
        <v>21</v>
      </c>
      <c r="P9" s="66">
        <v>23</v>
      </c>
      <c r="Q9" s="66">
        <v>40</v>
      </c>
      <c r="R9" s="66">
        <v>38</v>
      </c>
      <c r="S9" s="66">
        <v>0</v>
      </c>
      <c r="T9" s="472">
        <v>353</v>
      </c>
      <c r="U9" s="83">
        <v>3532.473</v>
      </c>
      <c r="V9" s="34">
        <v>9.9929992387769132E-2</v>
      </c>
      <c r="W9" s="650">
        <v>0.19439999999999999</v>
      </c>
      <c r="X9" s="650">
        <v>0.15551999999999999</v>
      </c>
      <c r="Y9" s="107">
        <v>0.64255396339872128</v>
      </c>
      <c r="Z9" s="69">
        <v>4.015962271242008E-2</v>
      </c>
      <c r="AA9" s="477">
        <v>0.19439999999999999</v>
      </c>
      <c r="AB9" s="477">
        <v>9.9929992387769132E-2</v>
      </c>
      <c r="AC9" s="478">
        <v>0.51404317071897709</v>
      </c>
      <c r="AD9" s="474">
        <v>3532.473</v>
      </c>
      <c r="AE9" s="475">
        <v>686.71275119999996</v>
      </c>
      <c r="AF9" s="474">
        <v>353</v>
      </c>
      <c r="AG9" s="475">
        <v>57.226062599999999</v>
      </c>
      <c r="AH9" s="475">
        <v>629.48668859999998</v>
      </c>
      <c r="AI9" s="475">
        <v>353</v>
      </c>
      <c r="AJ9" s="479">
        <v>0.56077436805706582</v>
      </c>
      <c r="AK9" s="423">
        <v>-276.48668859999998</v>
      </c>
      <c r="AM9" s="62"/>
      <c r="AN9" s="62"/>
    </row>
    <row r="10" spans="1:40" ht="26.2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1">
        <v>0</v>
      </c>
      <c r="I10" s="71">
        <v>44</v>
      </c>
      <c r="J10" s="71">
        <v>25</v>
      </c>
      <c r="K10" s="71">
        <v>54</v>
      </c>
      <c r="L10" s="71">
        <v>38</v>
      </c>
      <c r="M10" s="71">
        <v>45</v>
      </c>
      <c r="N10" s="71">
        <v>82</v>
      </c>
      <c r="O10" s="71">
        <v>55</v>
      </c>
      <c r="P10" s="71">
        <v>54</v>
      </c>
      <c r="Q10" s="71">
        <v>33</v>
      </c>
      <c r="R10" s="71">
        <v>62</v>
      </c>
      <c r="S10" s="71">
        <v>0</v>
      </c>
      <c r="T10" s="468">
        <v>492</v>
      </c>
      <c r="U10" s="83">
        <v>3014</v>
      </c>
      <c r="V10" s="39">
        <v>0.16323822163238222</v>
      </c>
      <c r="W10" s="651">
        <v>0.19439999999999999</v>
      </c>
      <c r="X10" s="651">
        <v>0.15551999999999999</v>
      </c>
      <c r="Y10" s="110">
        <v>1</v>
      </c>
      <c r="Z10" s="69">
        <v>6.25E-2</v>
      </c>
      <c r="AA10" s="142">
        <v>0.19439999999999999</v>
      </c>
      <c r="AB10" s="142">
        <v>0.16323822163238222</v>
      </c>
      <c r="AC10" s="143">
        <v>0.83970278617480565</v>
      </c>
      <c r="AD10" s="474">
        <v>3014</v>
      </c>
      <c r="AE10" s="475">
        <v>585.92160000000001</v>
      </c>
      <c r="AF10" s="474">
        <v>492</v>
      </c>
      <c r="AG10" s="475">
        <v>48.826799999999999</v>
      </c>
      <c r="AH10" s="475">
        <v>537.09479999999996</v>
      </c>
      <c r="AI10" s="475">
        <v>492</v>
      </c>
      <c r="AJ10" s="96">
        <v>0.91603940309978804</v>
      </c>
      <c r="AK10" s="423">
        <v>-45.094799999999964</v>
      </c>
      <c r="AM10" s="62"/>
      <c r="AN10" s="62"/>
    </row>
    <row r="11" spans="1:40" ht="26.2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>
        <v>40</v>
      </c>
      <c r="I11" s="71">
        <v>24</v>
      </c>
      <c r="J11" s="71">
        <v>4</v>
      </c>
      <c r="K11" s="71">
        <v>15</v>
      </c>
      <c r="L11" s="71">
        <v>19</v>
      </c>
      <c r="M11" s="71">
        <v>34</v>
      </c>
      <c r="N11" s="71">
        <v>30</v>
      </c>
      <c r="O11" s="71">
        <v>0</v>
      </c>
      <c r="P11" s="71">
        <v>66</v>
      </c>
      <c r="Q11" s="71">
        <v>96</v>
      </c>
      <c r="R11" s="71">
        <v>82</v>
      </c>
      <c r="S11" s="71">
        <v>0</v>
      </c>
      <c r="T11" s="468">
        <v>410</v>
      </c>
      <c r="U11" s="641">
        <v>2570</v>
      </c>
      <c r="V11" s="39">
        <v>0.15953307392996108</v>
      </c>
      <c r="W11" s="651">
        <v>0.19439999999999999</v>
      </c>
      <c r="X11" s="651">
        <v>0.15551999999999999</v>
      </c>
      <c r="Y11" s="110">
        <v>1</v>
      </c>
      <c r="Z11" s="69">
        <v>6.25E-2</v>
      </c>
      <c r="AA11" s="142">
        <v>0.19439999999999999</v>
      </c>
      <c r="AB11" s="142">
        <v>0.15953307392996108</v>
      </c>
      <c r="AC11" s="143">
        <v>0.82064338441338003</v>
      </c>
      <c r="AD11" s="474">
        <v>2570</v>
      </c>
      <c r="AE11" s="475">
        <v>499.60799999999995</v>
      </c>
      <c r="AF11" s="474">
        <v>410</v>
      </c>
      <c r="AG11" s="475">
        <v>41.633999999999993</v>
      </c>
      <c r="AH11" s="475">
        <v>457.97399999999993</v>
      </c>
      <c r="AI11" s="475">
        <v>410</v>
      </c>
      <c r="AJ11" s="96">
        <v>0.89524732845096022</v>
      </c>
      <c r="AK11" s="423">
        <v>-47.973999999999933</v>
      </c>
      <c r="AM11" s="62"/>
      <c r="AN11" s="62"/>
    </row>
    <row r="12" spans="1:40" ht="26.2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>
        <v>29</v>
      </c>
      <c r="I12" s="71">
        <v>26</v>
      </c>
      <c r="J12" s="71">
        <v>15</v>
      </c>
      <c r="K12" s="71">
        <v>42</v>
      </c>
      <c r="L12" s="71">
        <v>56</v>
      </c>
      <c r="M12" s="71">
        <v>68</v>
      </c>
      <c r="N12" s="71">
        <v>45</v>
      </c>
      <c r="O12" s="71">
        <v>41</v>
      </c>
      <c r="P12" s="71">
        <v>76</v>
      </c>
      <c r="Q12" s="71">
        <v>67</v>
      </c>
      <c r="R12" s="71">
        <v>36</v>
      </c>
      <c r="S12" s="71">
        <v>0</v>
      </c>
      <c r="T12" s="468">
        <v>501</v>
      </c>
      <c r="U12" s="83">
        <v>2713.8159999999998</v>
      </c>
      <c r="V12" s="39">
        <v>0.18461089476957909</v>
      </c>
      <c r="W12" s="651">
        <v>0.19439999999999999</v>
      </c>
      <c r="X12" s="651">
        <v>0.15551999999999999</v>
      </c>
      <c r="Y12" s="110">
        <v>1</v>
      </c>
      <c r="Z12" s="69">
        <v>6.25E-2</v>
      </c>
      <c r="AA12" s="142">
        <v>0.19439999999999999</v>
      </c>
      <c r="AB12" s="142">
        <v>0.18461089476957909</v>
      </c>
      <c r="AC12" s="143">
        <v>0.94964452041964564</v>
      </c>
      <c r="AD12" s="474">
        <v>2713.8159999999998</v>
      </c>
      <c r="AE12" s="475">
        <v>527.56583039999998</v>
      </c>
      <c r="AF12" s="474">
        <v>501</v>
      </c>
      <c r="AG12" s="475">
        <v>43.963819199999996</v>
      </c>
      <c r="AH12" s="475">
        <v>483.60201119999994</v>
      </c>
      <c r="AI12" s="475">
        <v>501</v>
      </c>
      <c r="AJ12" s="96">
        <v>1.0359758404577952</v>
      </c>
      <c r="AK12" s="423">
        <v>17.397988800000064</v>
      </c>
      <c r="AM12" s="62"/>
      <c r="AN12" s="62"/>
    </row>
    <row r="13" spans="1:40" ht="26.2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>
        <v>18</v>
      </c>
      <c r="I13" s="71">
        <v>10</v>
      </c>
      <c r="J13" s="71">
        <v>22</v>
      </c>
      <c r="K13" s="71">
        <v>23</v>
      </c>
      <c r="L13" s="71">
        <v>51</v>
      </c>
      <c r="M13" s="71">
        <v>88</v>
      </c>
      <c r="N13" s="71">
        <v>36</v>
      </c>
      <c r="O13" s="71">
        <v>46</v>
      </c>
      <c r="P13" s="71">
        <v>46</v>
      </c>
      <c r="Q13" s="71">
        <v>76</v>
      </c>
      <c r="R13" s="71">
        <v>27</v>
      </c>
      <c r="S13" s="71">
        <v>0</v>
      </c>
      <c r="T13" s="468">
        <v>443</v>
      </c>
      <c r="U13" s="83">
        <v>2527</v>
      </c>
      <c r="V13" s="39">
        <v>0.17530668777206174</v>
      </c>
      <c r="W13" s="651">
        <v>0.19439999999999999</v>
      </c>
      <c r="X13" s="651">
        <v>0.15551999999999999</v>
      </c>
      <c r="Y13" s="110">
        <v>1</v>
      </c>
      <c r="Z13" s="69">
        <v>6.25E-2</v>
      </c>
      <c r="AA13" s="142">
        <v>0.19439999999999999</v>
      </c>
      <c r="AB13" s="142">
        <v>0.17530668777206174</v>
      </c>
      <c r="AC13" s="143">
        <v>0.90178337331307479</v>
      </c>
      <c r="AD13" s="474">
        <v>2527</v>
      </c>
      <c r="AE13" s="475">
        <v>491.24879999999996</v>
      </c>
      <c r="AF13" s="474">
        <v>443</v>
      </c>
      <c r="AG13" s="475">
        <v>40.937399999999997</v>
      </c>
      <c r="AH13" s="475">
        <v>450.31139999999994</v>
      </c>
      <c r="AI13" s="475">
        <v>443</v>
      </c>
      <c r="AJ13" s="96">
        <v>0.98376367997789993</v>
      </c>
      <c r="AK13" s="423">
        <v>-7.3113999999999351</v>
      </c>
      <c r="AM13" s="62"/>
      <c r="AN13" s="62"/>
    </row>
    <row r="14" spans="1:40" ht="26.2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>
        <v>3</v>
      </c>
      <c r="I14" s="71">
        <v>0</v>
      </c>
      <c r="J14" s="71">
        <v>1</v>
      </c>
      <c r="K14" s="71">
        <v>0</v>
      </c>
      <c r="L14" s="71">
        <v>0</v>
      </c>
      <c r="M14" s="71">
        <v>0</v>
      </c>
      <c r="N14" s="71">
        <v>0</v>
      </c>
      <c r="O14" s="71">
        <v>2</v>
      </c>
      <c r="P14" s="71">
        <v>0</v>
      </c>
      <c r="Q14" s="71">
        <v>0</v>
      </c>
      <c r="R14" s="71">
        <v>2</v>
      </c>
      <c r="S14" s="71">
        <v>0</v>
      </c>
      <c r="T14" s="468">
        <v>8</v>
      </c>
      <c r="U14" s="83">
        <v>46.526999999999994</v>
      </c>
      <c r="V14" s="39">
        <v>0.17194317278139576</v>
      </c>
      <c r="W14" s="651">
        <v>0.19439999999999999</v>
      </c>
      <c r="X14" s="651">
        <v>0.15551999999999999</v>
      </c>
      <c r="Y14" s="110">
        <v>1</v>
      </c>
      <c r="Z14" s="69">
        <v>6.25E-2</v>
      </c>
      <c r="AA14" s="142">
        <v>0.19439999999999999</v>
      </c>
      <c r="AB14" s="142">
        <v>0.17194317278139576</v>
      </c>
      <c r="AC14" s="143">
        <v>0.88448134146808521</v>
      </c>
      <c r="AD14" s="474">
        <v>46.526999999999994</v>
      </c>
      <c r="AE14" s="475">
        <v>9.0448487999999987</v>
      </c>
      <c r="AF14" s="474">
        <v>8</v>
      </c>
      <c r="AG14" s="475">
        <v>0.75373739999999989</v>
      </c>
      <c r="AH14" s="475">
        <v>8.2911113999999984</v>
      </c>
      <c r="AI14" s="475">
        <v>8</v>
      </c>
      <c r="AJ14" s="96">
        <v>0.9648887361470021</v>
      </c>
      <c r="AK14" s="423">
        <v>-0.29111139999999835</v>
      </c>
      <c r="AM14" s="62"/>
      <c r="AN14" s="62"/>
    </row>
    <row r="15" spans="1:40" ht="26.2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>
        <v>0</v>
      </c>
      <c r="I15" s="111">
        <v>0</v>
      </c>
      <c r="J15" s="111">
        <v>6</v>
      </c>
      <c r="K15" s="111">
        <v>5</v>
      </c>
      <c r="L15" s="111">
        <v>0</v>
      </c>
      <c r="M15" s="111">
        <v>2</v>
      </c>
      <c r="N15" s="111">
        <v>25</v>
      </c>
      <c r="O15" s="111">
        <v>20</v>
      </c>
      <c r="P15" s="111">
        <v>14</v>
      </c>
      <c r="Q15" s="111">
        <v>3</v>
      </c>
      <c r="R15" s="111">
        <v>6</v>
      </c>
      <c r="S15" s="111">
        <v>0</v>
      </c>
      <c r="T15" s="605">
        <v>81</v>
      </c>
      <c r="U15" s="83">
        <v>716.18400000000008</v>
      </c>
      <c r="V15" s="53">
        <v>0.11309942696290337</v>
      </c>
      <c r="W15" s="652">
        <v>0.19439999999999999</v>
      </c>
      <c r="X15" s="652">
        <v>0.15551999999999999</v>
      </c>
      <c r="Y15" s="113">
        <v>0.72723396966887455</v>
      </c>
      <c r="Z15" s="69">
        <v>4.5452123104304659E-2</v>
      </c>
      <c r="AA15" s="530">
        <v>0.19439999999999999</v>
      </c>
      <c r="AB15" s="530">
        <v>0.11309942696290337</v>
      </c>
      <c r="AC15" s="531">
        <v>0.58178717573509964</v>
      </c>
      <c r="AD15" s="474">
        <v>716.18400000000008</v>
      </c>
      <c r="AE15" s="475">
        <v>139.22616960000002</v>
      </c>
      <c r="AF15" s="474">
        <v>81</v>
      </c>
      <c r="AG15" s="475">
        <v>11.602180800000001</v>
      </c>
      <c r="AH15" s="475">
        <v>127.62398880000001</v>
      </c>
      <c r="AI15" s="475">
        <v>81</v>
      </c>
      <c r="AJ15" s="532">
        <v>0.63467691898374512</v>
      </c>
      <c r="AK15" s="423">
        <v>-46.623988800000006</v>
      </c>
      <c r="AM15" s="62"/>
      <c r="AN15" s="62"/>
    </row>
    <row r="16" spans="1:40" ht="26.2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82">
        <v>90</v>
      </c>
      <c r="I16" s="82">
        <v>166</v>
      </c>
      <c r="J16" s="82">
        <v>102</v>
      </c>
      <c r="K16" s="82">
        <v>186</v>
      </c>
      <c r="L16" s="82">
        <v>211</v>
      </c>
      <c r="M16" s="82">
        <v>260</v>
      </c>
      <c r="N16" s="82">
        <v>241</v>
      </c>
      <c r="O16" s="82">
        <v>185</v>
      </c>
      <c r="P16" s="82">
        <v>279</v>
      </c>
      <c r="Q16" s="82">
        <v>315</v>
      </c>
      <c r="R16" s="82">
        <v>253</v>
      </c>
      <c r="S16" s="82">
        <v>0</v>
      </c>
      <c r="T16" s="591">
        <v>2288</v>
      </c>
      <c r="U16" s="83">
        <v>15120</v>
      </c>
      <c r="V16" s="466">
        <v>0.15132275132275133</v>
      </c>
      <c r="W16" s="662">
        <v>0.19439999999999999</v>
      </c>
      <c r="X16" s="662">
        <v>0.15551999999999999</v>
      </c>
      <c r="Y16" s="498">
        <v>0.97301151827900811</v>
      </c>
      <c r="Z16" s="69">
        <v>6.0813219892438007E-2</v>
      </c>
      <c r="AA16" s="533">
        <v>0.19439999999999999</v>
      </c>
      <c r="AB16" s="533">
        <v>0.15132275132275133</v>
      </c>
      <c r="AC16" s="534">
        <v>0.77840921462320645</v>
      </c>
      <c r="AD16" s="592">
        <v>15120</v>
      </c>
      <c r="AE16" s="593">
        <v>2939.328</v>
      </c>
      <c r="AF16" s="592">
        <v>2288</v>
      </c>
      <c r="AG16" s="475">
        <v>244.94399999999999</v>
      </c>
      <c r="AH16" s="593">
        <v>2694.384</v>
      </c>
      <c r="AI16" s="593">
        <v>2288</v>
      </c>
      <c r="AJ16" s="537">
        <v>0.84917368867986154</v>
      </c>
      <c r="AK16" s="423">
        <v>-406.38400000000001</v>
      </c>
      <c r="AM16" s="62"/>
      <c r="AN16" s="62"/>
    </row>
    <row r="17" spans="3:24" x14ac:dyDescent="0.25">
      <c r="C17" s="62"/>
      <c r="D17" s="63"/>
      <c r="W17" s="56"/>
      <c r="X17" s="4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3"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zoomScale="85" zoomScaleNormal="85" workbookViewId="0">
      <selection activeCell="V17" sqref="V17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21" style="4" customWidth="1"/>
    <col min="8" max="8" width="2.28515625" style="4" customWidth="1"/>
    <col min="9" max="9" width="6.5703125" style="4" bestFit="1" customWidth="1"/>
    <col min="10" max="10" width="5" style="4" bestFit="1" customWidth="1"/>
    <col min="11" max="11" width="5.42578125" style="4" bestFit="1" customWidth="1"/>
    <col min="12" max="12" width="4.85546875" style="4" bestFit="1" customWidth="1"/>
    <col min="13" max="13" width="5.7109375" style="4" bestFit="1" customWidth="1"/>
    <col min="14" max="15" width="4.7109375" style="4" bestFit="1" customWidth="1"/>
    <col min="16" max="16" width="5.140625" style="4" bestFit="1" customWidth="1"/>
    <col min="17" max="17" width="5.85546875" style="4" bestFit="1" customWidth="1"/>
    <col min="18" max="19" width="6.5703125" style="4" bestFit="1" customWidth="1"/>
    <col min="20" max="20" width="4.42578125" style="4" bestFit="1" customWidth="1"/>
    <col min="21" max="21" width="7.7109375" style="4" bestFit="1" customWidth="1"/>
    <col min="22" max="22" width="20.85546875" style="4" customWidth="1"/>
    <col min="23" max="23" width="14.85546875" style="5" customWidth="1"/>
    <col min="24" max="24" width="12.5703125" style="4" customWidth="1"/>
    <col min="25" max="25" width="14.140625" style="4" customWidth="1"/>
    <col min="26" max="26" width="16.42578125" style="4" customWidth="1"/>
    <col min="27" max="27" width="15" style="56" customWidth="1"/>
    <col min="28" max="29" width="10.7109375" style="56" customWidth="1"/>
    <col min="30" max="32" width="10.7109375" style="4" customWidth="1"/>
    <col min="33" max="33" width="10.7109375" style="56" customWidth="1"/>
    <col min="34" max="34" width="10.7109375" style="4" customWidth="1"/>
    <col min="35" max="35" width="10.7109375" style="5" customWidth="1"/>
    <col min="36" max="37" width="10.7109375" style="4" customWidth="1"/>
    <col min="38" max="38" width="10.7109375" style="5" customWidth="1"/>
    <col min="39" max="39" width="11.42578125" style="5"/>
    <col min="40" max="16384" width="11.42578125" style="4"/>
  </cols>
  <sheetData>
    <row r="1" spans="1:39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G1" s="55"/>
      <c r="AI1" s="3"/>
      <c r="AL1" s="3"/>
      <c r="AM1" s="3"/>
    </row>
    <row r="2" spans="1:39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G2" s="55"/>
      <c r="AI2" s="3"/>
      <c r="AL2" s="3"/>
      <c r="AM2" s="3"/>
    </row>
    <row r="3" spans="1:39" ht="3" customHeight="1" thickBot="1" x14ac:dyDescent="0.3"/>
    <row r="4" spans="1:39" ht="15" customHeight="1" x14ac:dyDescent="0.25">
      <c r="G4" s="57"/>
      <c r="H4" s="971" t="s">
        <v>473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G4" s="4"/>
      <c r="AH4" s="85" t="s">
        <v>45</v>
      </c>
      <c r="AI4" s="86">
        <v>12</v>
      </c>
      <c r="AJ4" s="5"/>
      <c r="AK4" s="5"/>
      <c r="AL4" s="4"/>
    </row>
    <row r="5" spans="1:39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G5" s="4"/>
      <c r="AH5" s="85" t="s">
        <v>46</v>
      </c>
      <c r="AI5" s="86">
        <v>11</v>
      </c>
      <c r="AJ5" s="5"/>
      <c r="AL5" s="4"/>
    </row>
    <row r="6" spans="1:39" ht="51.75" customHeight="1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9"/>
      <c r="V6" s="7" t="s">
        <v>5</v>
      </c>
      <c r="W6" s="843" t="s">
        <v>6</v>
      </c>
      <c r="X6" s="845">
        <v>2024</v>
      </c>
      <c r="Y6" s="846"/>
      <c r="Z6" s="847" t="s">
        <v>7</v>
      </c>
      <c r="AA6" s="848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</row>
    <row r="7" spans="1:39" ht="95.25" customHeight="1" thickBot="1" x14ac:dyDescent="0.3">
      <c r="G7" s="594" t="s">
        <v>430</v>
      </c>
      <c r="H7" s="983" t="s">
        <v>105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4"/>
      <c r="U7" s="985"/>
      <c r="V7" s="10" t="s">
        <v>106</v>
      </c>
      <c r="W7" s="844"/>
      <c r="X7" s="11" t="s">
        <v>11</v>
      </c>
      <c r="Y7" s="481" t="s">
        <v>43</v>
      </c>
      <c r="Z7" s="13" t="s">
        <v>13</v>
      </c>
      <c r="AA7" s="13" t="s">
        <v>535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89" t="s">
        <v>62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</row>
    <row r="8" spans="1:39" ht="18" thickBot="1" x14ac:dyDescent="0.3">
      <c r="G8" s="431"/>
      <c r="H8" s="874"/>
      <c r="I8" s="442" t="s">
        <v>188</v>
      </c>
      <c r="J8" s="442" t="s">
        <v>189</v>
      </c>
      <c r="K8" s="442" t="s">
        <v>190</v>
      </c>
      <c r="L8" s="442" t="s">
        <v>191</v>
      </c>
      <c r="M8" s="442" t="s">
        <v>192</v>
      </c>
      <c r="N8" s="442" t="s">
        <v>193</v>
      </c>
      <c r="O8" s="442" t="s">
        <v>194</v>
      </c>
      <c r="P8" s="442" t="s">
        <v>195</v>
      </c>
      <c r="Q8" s="442" t="s">
        <v>422</v>
      </c>
      <c r="R8" s="442" t="s">
        <v>197</v>
      </c>
      <c r="S8" s="442" t="s">
        <v>198</v>
      </c>
      <c r="T8" s="442" t="s">
        <v>199</v>
      </c>
      <c r="U8" s="491" t="s">
        <v>200</v>
      </c>
      <c r="V8" s="432"/>
      <c r="W8" s="433"/>
      <c r="X8" s="642">
        <v>0.46839999999999998</v>
      </c>
      <c r="Y8" s="639">
        <v>0.8</v>
      </c>
      <c r="Z8" s="434"/>
      <c r="AA8" s="833">
        <v>5.21E-2</v>
      </c>
      <c r="AB8" s="91" t="s">
        <v>68</v>
      </c>
      <c r="AC8" s="91" t="s">
        <v>69</v>
      </c>
      <c r="AD8" s="91" t="s">
        <v>70</v>
      </c>
      <c r="AE8" s="91" t="s">
        <v>71</v>
      </c>
      <c r="AF8" s="91" t="s">
        <v>72</v>
      </c>
      <c r="AG8" s="91" t="s">
        <v>73</v>
      </c>
      <c r="AH8" s="91" t="s">
        <v>74</v>
      </c>
      <c r="AI8" s="91" t="s">
        <v>75</v>
      </c>
      <c r="AJ8" s="91" t="s">
        <v>76</v>
      </c>
      <c r="AK8" s="91" t="s">
        <v>77</v>
      </c>
      <c r="AL8" s="91" t="s">
        <v>78</v>
      </c>
    </row>
    <row r="9" spans="1:39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66" t="e">
        <v>#REF!</v>
      </c>
      <c r="I9" s="66">
        <v>173</v>
      </c>
      <c r="J9" s="66">
        <v>173</v>
      </c>
      <c r="K9" s="66">
        <v>168</v>
      </c>
      <c r="L9" s="66">
        <v>178</v>
      </c>
      <c r="M9" s="66">
        <v>138</v>
      </c>
      <c r="N9" s="66">
        <v>190</v>
      </c>
      <c r="O9" s="66">
        <v>181</v>
      </c>
      <c r="P9" s="66">
        <v>209</v>
      </c>
      <c r="Q9" s="66">
        <v>278</v>
      </c>
      <c r="R9" s="66">
        <v>272</v>
      </c>
      <c r="S9" s="66">
        <v>278</v>
      </c>
      <c r="T9" s="66">
        <v>0</v>
      </c>
      <c r="U9" s="492">
        <v>2238</v>
      </c>
      <c r="V9" s="489">
        <v>5153.1270000000004</v>
      </c>
      <c r="W9" s="494">
        <v>0.43429940694261948</v>
      </c>
      <c r="X9" s="643">
        <v>0.46839999999999998</v>
      </c>
      <c r="Y9" s="643">
        <v>0.37472</v>
      </c>
      <c r="Z9" s="740">
        <v>1</v>
      </c>
      <c r="AA9" s="69">
        <v>5.21E-2</v>
      </c>
      <c r="AB9" s="724">
        <v>0.46839999999999998</v>
      </c>
      <c r="AC9" s="142">
        <v>0.43429940694261948</v>
      </c>
      <c r="AD9" s="143">
        <v>0.92719770910038324</v>
      </c>
      <c r="AE9" s="94">
        <v>5153.1270000000004</v>
      </c>
      <c r="AF9" s="95">
        <v>2413.7246868000002</v>
      </c>
      <c r="AG9" s="94">
        <v>2238</v>
      </c>
      <c r="AH9" s="95">
        <v>201.14372390000003</v>
      </c>
      <c r="AI9" s="95">
        <v>2212.5809629000005</v>
      </c>
      <c r="AJ9" s="95">
        <v>2238</v>
      </c>
      <c r="AK9" s="96">
        <v>1.0114884099276906</v>
      </c>
      <c r="AL9" s="423">
        <v>25.419037099999514</v>
      </c>
    </row>
    <row r="10" spans="1:39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1" t="e">
        <v>#REF!</v>
      </c>
      <c r="I10" s="71">
        <v>132</v>
      </c>
      <c r="J10" s="71">
        <v>79</v>
      </c>
      <c r="K10" s="71">
        <v>124</v>
      </c>
      <c r="L10" s="71">
        <v>129</v>
      </c>
      <c r="M10" s="71">
        <v>131</v>
      </c>
      <c r="N10" s="71">
        <v>69</v>
      </c>
      <c r="O10" s="71">
        <v>157</v>
      </c>
      <c r="P10" s="71">
        <v>147</v>
      </c>
      <c r="Q10" s="71">
        <v>131</v>
      </c>
      <c r="R10" s="71">
        <v>193</v>
      </c>
      <c r="S10" s="71">
        <v>217</v>
      </c>
      <c r="T10" s="71">
        <v>0</v>
      </c>
      <c r="U10" s="493">
        <v>1509</v>
      </c>
      <c r="V10" s="490">
        <v>4340</v>
      </c>
      <c r="W10" s="495">
        <v>0.3476958525345622</v>
      </c>
      <c r="X10" s="644">
        <v>0.46839999999999998</v>
      </c>
      <c r="Y10" s="644">
        <v>0.37472</v>
      </c>
      <c r="Z10" s="741">
        <v>0.92788175847182486</v>
      </c>
      <c r="AA10" s="69">
        <v>4.8342639616382077E-2</v>
      </c>
      <c r="AB10" s="724">
        <v>0.46839999999999998</v>
      </c>
      <c r="AC10" s="142">
        <v>0.3476958525345622</v>
      </c>
      <c r="AD10" s="143">
        <v>0.74230540677745993</v>
      </c>
      <c r="AE10" s="94">
        <v>4340</v>
      </c>
      <c r="AF10" s="95">
        <v>2032.856</v>
      </c>
      <c r="AG10" s="94">
        <v>1509</v>
      </c>
      <c r="AH10" s="95">
        <v>169.40466666666666</v>
      </c>
      <c r="AI10" s="95">
        <v>1863.4513333333332</v>
      </c>
      <c r="AJ10" s="95">
        <v>1509</v>
      </c>
      <c r="AK10" s="96">
        <v>0.80978771648450176</v>
      </c>
      <c r="AL10" s="423">
        <v>-354.4513333333332</v>
      </c>
    </row>
    <row r="11" spans="1:39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 t="e">
        <v>#REF!</v>
      </c>
      <c r="I11" s="71">
        <v>115</v>
      </c>
      <c r="J11" s="71">
        <v>75</v>
      </c>
      <c r="K11" s="71">
        <v>114</v>
      </c>
      <c r="L11" s="71">
        <v>95</v>
      </c>
      <c r="M11" s="71">
        <v>144</v>
      </c>
      <c r="N11" s="71">
        <v>156</v>
      </c>
      <c r="O11" s="71">
        <v>141</v>
      </c>
      <c r="P11" s="71">
        <v>145</v>
      </c>
      <c r="Q11" s="71">
        <v>148</v>
      </c>
      <c r="R11" s="71">
        <v>187</v>
      </c>
      <c r="S11" s="71">
        <v>277</v>
      </c>
      <c r="T11" s="71">
        <v>0</v>
      </c>
      <c r="U11" s="493">
        <v>1597</v>
      </c>
      <c r="V11" s="490">
        <v>4397</v>
      </c>
      <c r="W11" s="495">
        <v>0.3632021833068001</v>
      </c>
      <c r="X11" s="644">
        <v>0.46839999999999998</v>
      </c>
      <c r="Y11" s="644">
        <v>0.37472</v>
      </c>
      <c r="Z11" s="741">
        <v>0.96926287176238279</v>
      </c>
      <c r="AA11" s="69">
        <v>5.0498595618820141E-2</v>
      </c>
      <c r="AB11" s="724">
        <v>0.46839999999999998</v>
      </c>
      <c r="AC11" s="142">
        <v>0.3632021833068001</v>
      </c>
      <c r="AD11" s="143">
        <v>0.7754102974099063</v>
      </c>
      <c r="AE11" s="94">
        <v>4397</v>
      </c>
      <c r="AF11" s="95">
        <v>2059.5547999999999</v>
      </c>
      <c r="AG11" s="94">
        <v>1597</v>
      </c>
      <c r="AH11" s="95">
        <v>171.62956666666665</v>
      </c>
      <c r="AI11" s="95">
        <v>1887.9252333333332</v>
      </c>
      <c r="AJ11" s="95">
        <v>1597</v>
      </c>
      <c r="AK11" s="96">
        <v>0.84590214262898877</v>
      </c>
      <c r="AL11" s="423">
        <v>-290.92523333333315</v>
      </c>
    </row>
    <row r="12" spans="1:39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 t="e">
        <v>#REF!</v>
      </c>
      <c r="I12" s="71">
        <v>533</v>
      </c>
      <c r="J12" s="71">
        <v>281</v>
      </c>
      <c r="K12" s="71">
        <v>269</v>
      </c>
      <c r="L12" s="71">
        <v>244</v>
      </c>
      <c r="M12" s="71">
        <v>291</v>
      </c>
      <c r="N12" s="71">
        <v>177</v>
      </c>
      <c r="O12" s="71">
        <v>260</v>
      </c>
      <c r="P12" s="71">
        <v>330</v>
      </c>
      <c r="Q12" s="71">
        <v>246</v>
      </c>
      <c r="R12" s="71">
        <v>434</v>
      </c>
      <c r="S12" s="71">
        <v>438</v>
      </c>
      <c r="T12" s="71">
        <v>0</v>
      </c>
      <c r="U12" s="493">
        <v>3503</v>
      </c>
      <c r="V12" s="490">
        <v>4281.1831999999995</v>
      </c>
      <c r="W12" s="495">
        <v>0.81823174490640826</v>
      </c>
      <c r="X12" s="644">
        <v>0.46839999999999998</v>
      </c>
      <c r="Y12" s="644">
        <v>0.37472</v>
      </c>
      <c r="Z12" s="741">
        <v>1</v>
      </c>
      <c r="AA12" s="69">
        <v>5.21E-2</v>
      </c>
      <c r="AB12" s="724">
        <v>0.46839999999999998</v>
      </c>
      <c r="AC12" s="142">
        <v>0.81823174490640826</v>
      </c>
      <c r="AD12" s="143">
        <v>1.7468653819521953</v>
      </c>
      <c r="AE12" s="94">
        <v>4281.1831999999995</v>
      </c>
      <c r="AF12" s="95">
        <v>2005.3062108799998</v>
      </c>
      <c r="AG12" s="94">
        <v>3503</v>
      </c>
      <c r="AH12" s="95">
        <v>167.10885090666665</v>
      </c>
      <c r="AI12" s="95">
        <v>1838.1973599733331</v>
      </c>
      <c r="AJ12" s="95">
        <v>3503</v>
      </c>
      <c r="AK12" s="96">
        <v>1.9056713257660312</v>
      </c>
      <c r="AL12" s="423">
        <v>1664.8026400266669</v>
      </c>
    </row>
    <row r="13" spans="1:39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 t="e">
        <v>#REF!</v>
      </c>
      <c r="I13" s="71">
        <v>97</v>
      </c>
      <c r="J13" s="71">
        <v>105</v>
      </c>
      <c r="K13" s="71">
        <v>59</v>
      </c>
      <c r="L13" s="71">
        <v>95</v>
      </c>
      <c r="M13" s="71">
        <v>129</v>
      </c>
      <c r="N13" s="71">
        <v>109</v>
      </c>
      <c r="O13" s="71">
        <v>117</v>
      </c>
      <c r="P13" s="71">
        <v>109</v>
      </c>
      <c r="Q13" s="71">
        <v>127</v>
      </c>
      <c r="R13" s="71">
        <v>136</v>
      </c>
      <c r="S13" s="71">
        <v>149</v>
      </c>
      <c r="T13" s="71">
        <v>0</v>
      </c>
      <c r="U13" s="493">
        <v>1232</v>
      </c>
      <c r="V13" s="490">
        <v>4335</v>
      </c>
      <c r="W13" s="495">
        <v>0.28419838523644753</v>
      </c>
      <c r="X13" s="644">
        <v>0.46839999999999998</v>
      </c>
      <c r="Y13" s="644">
        <v>0.37472</v>
      </c>
      <c r="Z13" s="741">
        <v>0.7584286540255325</v>
      </c>
      <c r="AA13" s="69">
        <v>3.9514132874730247E-2</v>
      </c>
      <c r="AB13" s="724">
        <v>0.46839999999999998</v>
      </c>
      <c r="AC13" s="142">
        <v>0.28419838523644753</v>
      </c>
      <c r="AD13" s="143">
        <v>0.606742923220426</v>
      </c>
      <c r="AE13" s="94">
        <v>4335</v>
      </c>
      <c r="AF13" s="95">
        <v>2030.5139999999999</v>
      </c>
      <c r="AG13" s="94">
        <v>1232</v>
      </c>
      <c r="AH13" s="95">
        <v>169.20949999999999</v>
      </c>
      <c r="AI13" s="95">
        <v>1861.3045</v>
      </c>
      <c r="AJ13" s="95">
        <v>1232</v>
      </c>
      <c r="AK13" s="96">
        <v>0.66190137078591926</v>
      </c>
      <c r="AL13" s="423">
        <v>-629.30449999999996</v>
      </c>
    </row>
    <row r="14" spans="1:39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 t="e">
        <v>#REF!</v>
      </c>
      <c r="I14" s="71">
        <v>10</v>
      </c>
      <c r="J14" s="71">
        <v>10</v>
      </c>
      <c r="K14" s="71">
        <v>8</v>
      </c>
      <c r="L14" s="71">
        <v>6</v>
      </c>
      <c r="M14" s="71">
        <v>3</v>
      </c>
      <c r="N14" s="71">
        <v>2</v>
      </c>
      <c r="O14" s="71">
        <v>0</v>
      </c>
      <c r="P14" s="71">
        <v>3</v>
      </c>
      <c r="Q14" s="71">
        <v>0</v>
      </c>
      <c r="R14" s="71">
        <v>266</v>
      </c>
      <c r="S14" s="71">
        <v>6</v>
      </c>
      <c r="T14" s="71">
        <v>0</v>
      </c>
      <c r="U14" s="493">
        <v>314</v>
      </c>
      <c r="V14" s="490">
        <v>67.87299999999999</v>
      </c>
      <c r="W14" s="495">
        <v>4.6262873307500776</v>
      </c>
      <c r="X14" s="644">
        <v>0.46839999999999998</v>
      </c>
      <c r="Y14" s="644">
        <v>0.37472</v>
      </c>
      <c r="Z14" s="741">
        <v>1</v>
      </c>
      <c r="AA14" s="69">
        <v>5.21E-2</v>
      </c>
      <c r="AB14" s="724">
        <v>0.46839999999999998</v>
      </c>
      <c r="AC14" s="142">
        <v>4.6262873307500776</v>
      </c>
      <c r="AD14" s="143">
        <v>9.8767876403716439</v>
      </c>
      <c r="AE14" s="94">
        <v>67.87299999999999</v>
      </c>
      <c r="AF14" s="95">
        <v>31.791713199999993</v>
      </c>
      <c r="AG14" s="94">
        <v>314</v>
      </c>
      <c r="AH14" s="95">
        <v>2.6493094333333329</v>
      </c>
      <c r="AI14" s="95">
        <v>29.142403766666661</v>
      </c>
      <c r="AJ14" s="95">
        <v>314</v>
      </c>
      <c r="AK14" s="96">
        <v>10.774677425859975</v>
      </c>
      <c r="AL14" s="423">
        <v>284.85759623333331</v>
      </c>
    </row>
    <row r="15" spans="1:39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 t="e">
        <v>#REF!</v>
      </c>
      <c r="I15" s="111">
        <v>42</v>
      </c>
      <c r="J15" s="111">
        <v>97</v>
      </c>
      <c r="K15" s="111">
        <v>32</v>
      </c>
      <c r="L15" s="111">
        <v>25</v>
      </c>
      <c r="M15" s="111">
        <v>45</v>
      </c>
      <c r="N15" s="111">
        <v>27</v>
      </c>
      <c r="O15" s="111">
        <v>41</v>
      </c>
      <c r="P15" s="111">
        <v>42</v>
      </c>
      <c r="Q15" s="111">
        <v>23</v>
      </c>
      <c r="R15" s="111">
        <v>44</v>
      </c>
      <c r="S15" s="111">
        <v>84</v>
      </c>
      <c r="T15" s="111">
        <v>0</v>
      </c>
      <c r="U15" s="493">
        <v>502</v>
      </c>
      <c r="V15" s="645">
        <v>1129.8168000000001</v>
      </c>
      <c r="W15" s="495">
        <v>0.44431982247033325</v>
      </c>
      <c r="X15" s="646">
        <v>0.46839999999999998</v>
      </c>
      <c r="Y15" s="646">
        <v>0.37472</v>
      </c>
      <c r="Z15" s="742">
        <v>1</v>
      </c>
      <c r="AA15" s="69">
        <v>5.21E-2</v>
      </c>
      <c r="AB15" s="744">
        <v>0.46839999999999998</v>
      </c>
      <c r="AC15" s="530">
        <v>0.44431982247033325</v>
      </c>
      <c r="AD15" s="531">
        <v>0.94859056889481908</v>
      </c>
      <c r="AE15" s="94">
        <v>1129.8168000000001</v>
      </c>
      <c r="AF15" s="95">
        <v>529.20618911999998</v>
      </c>
      <c r="AG15" s="94">
        <v>502</v>
      </c>
      <c r="AH15" s="95">
        <v>44.10051576</v>
      </c>
      <c r="AI15" s="95">
        <v>485.10567336000003</v>
      </c>
      <c r="AJ15" s="95">
        <v>502</v>
      </c>
      <c r="AK15" s="532">
        <v>1.0348260751579843</v>
      </c>
      <c r="AL15" s="570">
        <v>16.894326639999974</v>
      </c>
    </row>
    <row r="16" spans="1:39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82" t="e">
        <v>#REF!</v>
      </c>
      <c r="I16" s="82">
        <v>1102</v>
      </c>
      <c r="J16" s="82">
        <v>820</v>
      </c>
      <c r="K16" s="82">
        <v>774</v>
      </c>
      <c r="L16" s="82">
        <v>772</v>
      </c>
      <c r="M16" s="82">
        <v>881</v>
      </c>
      <c r="N16" s="82">
        <v>730</v>
      </c>
      <c r="O16" s="82">
        <v>897</v>
      </c>
      <c r="P16" s="82">
        <v>985</v>
      </c>
      <c r="Q16" s="82">
        <v>953</v>
      </c>
      <c r="R16" s="82">
        <v>1532</v>
      </c>
      <c r="S16" s="82">
        <v>1449</v>
      </c>
      <c r="T16" s="82">
        <v>0</v>
      </c>
      <c r="U16" s="548">
        <v>10895</v>
      </c>
      <c r="V16" s="647">
        <v>23704</v>
      </c>
      <c r="W16" s="31">
        <v>0.45962706716166046</v>
      </c>
      <c r="X16" s="648">
        <v>0.46839999999999998</v>
      </c>
      <c r="Y16" s="648">
        <v>0.37472</v>
      </c>
      <c r="Z16" s="743">
        <v>1</v>
      </c>
      <c r="AA16" s="69">
        <v>5.21E-2</v>
      </c>
      <c r="AB16" s="745">
        <v>0.46839999999999998</v>
      </c>
      <c r="AC16" s="533">
        <v>0.45962706716166046</v>
      </c>
      <c r="AD16" s="534">
        <v>0.98127042519568852</v>
      </c>
      <c r="AE16" s="535">
        <v>23704</v>
      </c>
      <c r="AF16" s="536">
        <v>11102.953599999999</v>
      </c>
      <c r="AG16" s="535">
        <v>10895</v>
      </c>
      <c r="AH16" s="536">
        <v>925.2461333333332</v>
      </c>
      <c r="AI16" s="536">
        <v>10177.707466666665</v>
      </c>
      <c r="AJ16" s="536">
        <v>10895</v>
      </c>
      <c r="AK16" s="537">
        <v>1.0704768274862058</v>
      </c>
      <c r="AL16" s="576">
        <v>717.29253333333509</v>
      </c>
    </row>
    <row r="17" spans="3:29" x14ac:dyDescent="0.25">
      <c r="C17" s="62"/>
      <c r="D17" s="63"/>
      <c r="X17" s="56"/>
      <c r="Y17" s="150"/>
      <c r="AB17" s="119"/>
      <c r="AC17" s="119"/>
    </row>
  </sheetData>
  <autoFilter ref="G4:G16" xr:uid="{00000000-0001-0000-0B00-000000000000}"/>
  <mergeCells count="3">
    <mergeCell ref="H4:AA5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W18"/>
  <sheetViews>
    <sheetView zoomScale="60" zoomScaleNormal="60" workbookViewId="0">
      <selection activeCell="V26" sqref="V26:V27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5" style="157" customWidth="1"/>
    <col min="8" max="8" width="23" style="157" customWidth="1"/>
    <col min="9" max="10" width="7" style="157" hidden="1" customWidth="1"/>
    <col min="11" max="11" width="8" style="157" bestFit="1" customWidth="1"/>
    <col min="12" max="12" width="6.5703125" style="157" bestFit="1" customWidth="1"/>
    <col min="13" max="13" width="7.28515625" style="157" bestFit="1" customWidth="1"/>
    <col min="14" max="14" width="8" style="157" bestFit="1" customWidth="1"/>
    <col min="15" max="15" width="5.85546875" style="157" bestFit="1" customWidth="1"/>
    <col min="16" max="16" width="7.28515625" style="157" bestFit="1" customWidth="1"/>
    <col min="17" max="17" width="8.28515625" style="157" bestFit="1" customWidth="1"/>
    <col min="18" max="18" width="6.85546875" style="157" bestFit="1" customWidth="1"/>
    <col min="19" max="19" width="7" style="157" bestFit="1" customWidth="1"/>
    <col min="20" max="20" width="6.28515625" style="157" bestFit="1" customWidth="1"/>
    <col min="21" max="21" width="8.7109375" style="157" bestFit="1" customWidth="1"/>
    <col min="22" max="22" width="29" style="157" customWidth="1"/>
    <col min="23" max="23" width="14.85546875" style="158" customWidth="1"/>
    <col min="24" max="24" width="12.5703125" style="157" customWidth="1"/>
    <col min="25" max="25" width="14.140625" style="159" customWidth="1"/>
    <col min="26" max="26" width="16.42578125" style="157" customWidth="1"/>
    <col min="27" max="27" width="18.7109375" style="159" customWidth="1"/>
    <col min="28" max="28" width="17.5703125" style="56" bestFit="1" customWidth="1"/>
    <col min="29" max="29" width="13.85546875" style="56" customWidth="1"/>
    <col min="30" max="30" width="18.28515625" style="56" bestFit="1" customWidth="1"/>
    <col min="31" max="34" width="10.7109375" style="56" customWidth="1"/>
    <col min="35" max="35" width="10.7109375" style="17" customWidth="1"/>
    <col min="36" max="36" width="10.7109375" style="56" customWidth="1"/>
    <col min="37" max="37" width="11.5703125" style="56" bestFit="1" customWidth="1"/>
    <col min="38" max="38" width="10.7109375" style="17" customWidth="1"/>
    <col min="39" max="39" width="3.42578125" style="4" customWidth="1"/>
    <col min="40" max="40" width="15.140625" style="56" bestFit="1" customWidth="1"/>
    <col min="41" max="41" width="19.42578125" style="160" bestFit="1" customWidth="1"/>
    <col min="42" max="43" width="19.42578125" style="160" customWidth="1"/>
    <col min="44" max="44" width="18.140625" style="160" customWidth="1"/>
    <col min="45" max="45" width="14.7109375" style="160" customWidth="1"/>
    <col min="46" max="46" width="2.5703125" bestFit="1" customWidth="1"/>
    <col min="47" max="47" width="0" style="160" hidden="1" customWidth="1"/>
    <col min="48" max="48" width="7.7109375" style="160" hidden="1" customWidth="1"/>
    <col min="49" max="49" width="10.5703125" hidden="1" customWidth="1"/>
    <col min="50" max="50" width="13.42578125" hidden="1" customWidth="1"/>
    <col min="51" max="52" width="13" style="161" hidden="1" customWidth="1"/>
    <col min="53" max="53" width="14.28515625" style="102" hidden="1" customWidth="1"/>
    <col min="54" max="54" width="0" style="160" hidden="1" customWidth="1"/>
    <col min="55" max="56" width="0" style="158" hidden="1" customWidth="1"/>
    <col min="57" max="57" width="0" style="157" hidden="1" customWidth="1"/>
    <col min="58" max="58" width="0" style="158" hidden="1" customWidth="1"/>
    <col min="59" max="64" width="0" style="157" hidden="1" customWidth="1"/>
    <col min="65" max="70" width="15.42578125" style="157" hidden="1" customWidth="1"/>
    <col min="71" max="16384" width="11.42578125" style="157"/>
  </cols>
  <sheetData>
    <row r="1" spans="1:75" s="156" customFormat="1" ht="21" customHeight="1" x14ac:dyDescent="0.45">
      <c r="A1" s="2"/>
      <c r="B1" s="2"/>
      <c r="C1" s="2"/>
      <c r="D1" s="2"/>
      <c r="E1" s="3"/>
      <c r="F1" s="98"/>
      <c r="G1" s="879" t="s">
        <v>0</v>
      </c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  <c r="AB1" s="55"/>
      <c r="AC1" s="55"/>
      <c r="AD1" s="55"/>
      <c r="AE1" s="55"/>
      <c r="AF1" s="55"/>
      <c r="AG1" s="55"/>
      <c r="AH1" s="55"/>
      <c r="AI1" s="132"/>
      <c r="AJ1" s="55"/>
      <c r="AK1" s="55"/>
      <c r="AL1" s="132"/>
      <c r="AM1" s="2"/>
      <c r="AN1" s="55"/>
      <c r="AO1" s="151"/>
      <c r="AP1" s="151"/>
      <c r="AQ1" s="151"/>
      <c r="AR1" s="151"/>
      <c r="AS1" s="151"/>
      <c r="AT1" s="152"/>
      <c r="AU1" s="151"/>
      <c r="AV1" s="151"/>
      <c r="AW1" s="152"/>
      <c r="AX1" s="152"/>
      <c r="AY1" s="153"/>
      <c r="AZ1" s="153"/>
      <c r="BA1" s="154"/>
      <c r="BB1" s="151"/>
      <c r="BC1" s="155"/>
      <c r="BD1" s="155"/>
      <c r="BF1" s="155"/>
    </row>
    <row r="2" spans="1:75" s="156" customFormat="1" ht="28.5" customHeight="1" x14ac:dyDescent="0.45">
      <c r="A2" s="2"/>
      <c r="B2" s="2"/>
      <c r="C2" s="2"/>
      <c r="D2" s="2"/>
      <c r="E2" s="3"/>
      <c r="F2" s="98"/>
      <c r="G2" s="880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D2" s="55"/>
      <c r="AE2" s="55"/>
      <c r="AF2" s="55"/>
      <c r="AG2" s="55"/>
      <c r="AH2" s="55"/>
      <c r="AI2" s="132"/>
      <c r="AJ2" s="55"/>
      <c r="AK2" s="55"/>
      <c r="AL2" s="132"/>
      <c r="AM2" s="2"/>
      <c r="AN2" s="55"/>
      <c r="AO2" s="151"/>
      <c r="AP2" s="151"/>
      <c r="AQ2" s="151"/>
      <c r="AR2" s="151"/>
      <c r="AS2" s="151"/>
      <c r="AT2" s="152"/>
      <c r="AU2" s="151"/>
      <c r="AV2" s="151"/>
      <c r="AW2" s="152"/>
      <c r="AX2" s="152"/>
      <c r="AY2" s="153"/>
      <c r="AZ2" s="153"/>
      <c r="BA2" s="154"/>
      <c r="BB2" s="151"/>
      <c r="BC2" s="155"/>
      <c r="BD2" s="155"/>
      <c r="BF2" s="155"/>
    </row>
    <row r="3" spans="1:75" ht="3" customHeight="1" thickBot="1" x14ac:dyDescent="0.3"/>
    <row r="4" spans="1:75" ht="15" customHeight="1" x14ac:dyDescent="0.25">
      <c r="G4" s="162"/>
      <c r="H4" s="1001" t="s">
        <v>472</v>
      </c>
      <c r="I4" s="1002"/>
      <c r="J4" s="1002"/>
      <c r="K4" s="1002"/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  <c r="AA4" s="1003"/>
      <c r="AB4" s="4"/>
      <c r="AC4" s="4"/>
      <c r="AD4" s="4"/>
      <c r="AE4" s="5"/>
      <c r="AF4" s="4"/>
      <c r="AG4" s="4"/>
      <c r="AH4" s="85" t="s">
        <v>45</v>
      </c>
      <c r="AI4" s="86">
        <v>12</v>
      </c>
      <c r="AJ4" s="5"/>
      <c r="AK4" s="5"/>
      <c r="AL4" s="4"/>
    </row>
    <row r="5" spans="1:75" ht="37.5" customHeight="1" thickBot="1" x14ac:dyDescent="0.35">
      <c r="G5" s="162"/>
      <c r="H5" s="1004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05"/>
      <c r="X5" s="1005"/>
      <c r="Y5" s="1005"/>
      <c r="Z5" s="1005"/>
      <c r="AA5" s="1006"/>
      <c r="AB5" s="4"/>
      <c r="AC5" s="4"/>
      <c r="AD5" s="4"/>
      <c r="AE5" s="5"/>
      <c r="AF5" s="4"/>
      <c r="AG5" s="4"/>
      <c r="AH5" s="85" t="s">
        <v>46</v>
      </c>
      <c r="AI5" s="86">
        <v>11</v>
      </c>
      <c r="AJ5" s="5"/>
      <c r="AK5" s="4"/>
      <c r="AL5" s="4"/>
      <c r="AR5" s="160" t="s">
        <v>107</v>
      </c>
      <c r="AS5" s="160" t="s">
        <v>108</v>
      </c>
      <c r="AT5" s="163"/>
      <c r="AW5" s="163"/>
      <c r="AX5" s="163"/>
      <c r="AY5" s="164"/>
      <c r="AZ5" s="164"/>
      <c r="BA5" s="165"/>
    </row>
    <row r="6" spans="1:75" ht="48" customHeight="1" thickBot="1" x14ac:dyDescent="0.3">
      <c r="G6" s="162"/>
      <c r="H6" s="1010" t="s">
        <v>4</v>
      </c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2"/>
      <c r="V6" s="166" t="s">
        <v>5</v>
      </c>
      <c r="W6" s="881" t="s">
        <v>6</v>
      </c>
      <c r="X6" s="883">
        <v>2024</v>
      </c>
      <c r="Y6" s="884"/>
      <c r="Z6" s="885" t="s">
        <v>7</v>
      </c>
      <c r="AA6" s="886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  <c r="AO6" s="876"/>
      <c r="AP6" s="876"/>
      <c r="AQ6" s="876"/>
      <c r="AR6" s="876"/>
      <c r="AS6" s="877"/>
      <c r="AT6" s="167"/>
      <c r="AW6" s="878" t="s">
        <v>109</v>
      </c>
      <c r="AX6" s="878"/>
      <c r="AY6" s="878"/>
      <c r="AZ6" s="168"/>
      <c r="BA6" s="158"/>
    </row>
    <row r="7" spans="1:75" ht="108.75" customHeight="1" thickBot="1" x14ac:dyDescent="0.3">
      <c r="G7" s="594" t="s">
        <v>430</v>
      </c>
      <c r="H7" s="1007" t="s">
        <v>531</v>
      </c>
      <c r="I7" s="1008"/>
      <c r="J7" s="1008"/>
      <c r="K7" s="1008"/>
      <c r="L7" s="1008"/>
      <c r="M7" s="1008"/>
      <c r="N7" s="1008"/>
      <c r="O7" s="1008"/>
      <c r="P7" s="1008"/>
      <c r="Q7" s="1008"/>
      <c r="R7" s="1008"/>
      <c r="S7" s="1008"/>
      <c r="T7" s="1008"/>
      <c r="U7" s="1009"/>
      <c r="V7" s="169" t="s">
        <v>111</v>
      </c>
      <c r="W7" s="882"/>
      <c r="X7" s="170" t="s">
        <v>11</v>
      </c>
      <c r="Y7" s="660" t="s">
        <v>43</v>
      </c>
      <c r="Z7" s="171" t="s">
        <v>13</v>
      </c>
      <c r="AA7" s="13" t="s">
        <v>541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89" t="s">
        <v>62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  <c r="AO7" s="88" t="s">
        <v>426</v>
      </c>
      <c r="AP7" s="172"/>
      <c r="AQ7" s="819"/>
      <c r="AR7" s="88" t="s">
        <v>112</v>
      </c>
      <c r="AS7" s="88" t="s">
        <v>113</v>
      </c>
      <c r="AT7" s="167"/>
      <c r="AW7" s="173" t="s">
        <v>114</v>
      </c>
      <c r="AX7" s="173" t="s">
        <v>115</v>
      </c>
      <c r="AY7" s="174" t="s">
        <v>116</v>
      </c>
      <c r="AZ7" s="174" t="s">
        <v>117</v>
      </c>
      <c r="BA7" s="174" t="s">
        <v>118</v>
      </c>
      <c r="BM7" s="175" t="s">
        <v>119</v>
      </c>
      <c r="BN7" s="176" t="s">
        <v>120</v>
      </c>
      <c r="BO7" s="176" t="s">
        <v>121</v>
      </c>
      <c r="BP7" s="176" t="s">
        <v>122</v>
      </c>
      <c r="BS7" s="157" t="s">
        <v>427</v>
      </c>
    </row>
    <row r="8" spans="1:75" ht="24" customHeight="1" thickBot="1" x14ac:dyDescent="0.3">
      <c r="G8" s="443"/>
      <c r="H8" s="444"/>
      <c r="I8" s="500" t="s">
        <v>188</v>
      </c>
      <c r="J8" s="500" t="s">
        <v>189</v>
      </c>
      <c r="K8" s="500" t="s">
        <v>190</v>
      </c>
      <c r="L8" s="500" t="s">
        <v>191</v>
      </c>
      <c r="M8" s="500" t="s">
        <v>192</v>
      </c>
      <c r="N8" s="500" t="s">
        <v>193</v>
      </c>
      <c r="O8" s="500" t="s">
        <v>194</v>
      </c>
      <c r="P8" s="500" t="s">
        <v>195</v>
      </c>
      <c r="Q8" s="500" t="s">
        <v>422</v>
      </c>
      <c r="R8" s="500" t="s">
        <v>197</v>
      </c>
      <c r="S8" s="500" t="s">
        <v>198</v>
      </c>
      <c r="T8" s="500" t="s">
        <v>199</v>
      </c>
      <c r="U8" s="419" t="s">
        <v>200</v>
      </c>
      <c r="V8" s="445"/>
      <c r="W8" s="501"/>
      <c r="X8" s="661">
        <v>0.23880000000000001</v>
      </c>
      <c r="Y8" s="660">
        <v>0.8</v>
      </c>
      <c r="Z8" s="502"/>
      <c r="AA8" s="503">
        <v>5</v>
      </c>
      <c r="AB8" s="91" t="s">
        <v>68</v>
      </c>
      <c r="AC8" s="91" t="s">
        <v>69</v>
      </c>
      <c r="AD8" s="91" t="s">
        <v>70</v>
      </c>
      <c r="AE8" s="510" t="s">
        <v>71</v>
      </c>
      <c r="AF8" s="510" t="s">
        <v>72</v>
      </c>
      <c r="AG8" s="510" t="s">
        <v>73</v>
      </c>
      <c r="AH8" s="510" t="s">
        <v>74</v>
      </c>
      <c r="AI8" s="510" t="s">
        <v>75</v>
      </c>
      <c r="AJ8" s="510" t="s">
        <v>76</v>
      </c>
      <c r="AK8" s="91" t="s">
        <v>77</v>
      </c>
      <c r="AL8" s="91" t="s">
        <v>78</v>
      </c>
      <c r="AO8" s="500" t="s">
        <v>514</v>
      </c>
      <c r="AP8" s="500" t="s">
        <v>515</v>
      </c>
      <c r="AQ8" s="500" t="s">
        <v>532</v>
      </c>
      <c r="AR8" s="449"/>
      <c r="AS8" s="449"/>
      <c r="AT8" s="167"/>
      <c r="AW8" s="450"/>
      <c r="AX8" s="450"/>
      <c r="AY8" s="174"/>
      <c r="AZ8" s="174"/>
      <c r="BA8" s="174"/>
      <c r="BM8" s="451"/>
      <c r="BN8" s="452"/>
      <c r="BO8" s="452"/>
      <c r="BP8" s="452"/>
      <c r="BS8" s="500" t="s">
        <v>514</v>
      </c>
      <c r="BT8" s="500" t="s">
        <v>515</v>
      </c>
      <c r="BU8" s="500" t="s">
        <v>534</v>
      </c>
    </row>
    <row r="9" spans="1:75" s="188" customFormat="1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177"/>
      <c r="I9" s="177"/>
      <c r="J9" s="177"/>
      <c r="K9" s="177">
        <v>2808</v>
      </c>
      <c r="L9" s="177"/>
      <c r="M9" s="177"/>
      <c r="N9" s="177">
        <v>2850</v>
      </c>
      <c r="O9" s="177"/>
      <c r="P9" s="177"/>
      <c r="Q9" s="177">
        <v>2845</v>
      </c>
      <c r="R9" s="177"/>
      <c r="S9" s="177"/>
      <c r="T9" s="820"/>
      <c r="U9" s="820">
        <v>2845</v>
      </c>
      <c r="V9" s="506">
        <v>8302.9993200000008</v>
      </c>
      <c r="W9" s="34">
        <v>0.34324945602910151</v>
      </c>
      <c r="X9" s="507">
        <v>0.23880000000000001</v>
      </c>
      <c r="Y9" s="507">
        <v>0.19104000000000002</v>
      </c>
      <c r="Z9" s="107">
        <v>1</v>
      </c>
      <c r="AA9" s="69">
        <v>0.05</v>
      </c>
      <c r="AB9" s="142">
        <v>0.23880000000000001</v>
      </c>
      <c r="AC9" s="142">
        <v>0.34324945602910151</v>
      </c>
      <c r="AD9" s="143">
        <v>1.4373930319476611</v>
      </c>
      <c r="AE9" s="487">
        <v>8302.9993200000008</v>
      </c>
      <c r="AF9" s="488">
        <v>1982.7562376160004</v>
      </c>
      <c r="AG9" s="487">
        <v>2850</v>
      </c>
      <c r="AH9" s="488">
        <v>165.22968646800004</v>
      </c>
      <c r="AI9" s="488">
        <v>1817.5265511480004</v>
      </c>
      <c r="AJ9" s="488">
        <v>2808</v>
      </c>
      <c r="AK9" s="96">
        <v>1.544956797591974</v>
      </c>
      <c r="AL9" s="423">
        <v>990.47344885199959</v>
      </c>
      <c r="AM9" s="4"/>
      <c r="AN9" s="18" t="s">
        <v>95</v>
      </c>
      <c r="AO9" s="179">
        <v>2600</v>
      </c>
      <c r="AP9" s="179">
        <v>2642</v>
      </c>
      <c r="AQ9" s="179">
        <v>2637</v>
      </c>
      <c r="AR9" s="140">
        <v>771</v>
      </c>
      <c r="AS9" s="140">
        <v>563</v>
      </c>
      <c r="AT9" s="180"/>
      <c r="AU9" s="181"/>
      <c r="AV9" s="182">
        <v>0.16838960162052669</v>
      </c>
      <c r="AW9" s="183">
        <v>0.17</v>
      </c>
      <c r="AX9" s="184">
        <v>0.17</v>
      </c>
      <c r="AY9" s="185">
        <v>0</v>
      </c>
      <c r="AZ9" s="185">
        <v>0</v>
      </c>
      <c r="BA9" s="185">
        <v>0.17</v>
      </c>
      <c r="BB9" s="186">
        <v>0.17</v>
      </c>
      <c r="BC9" s="186">
        <v>1</v>
      </c>
      <c r="BD9" s="186">
        <v>6.2500000000000014E-2</v>
      </c>
      <c r="BE9" s="187">
        <v>0</v>
      </c>
      <c r="BF9" s="187">
        <v>1.2500000000000011E-2</v>
      </c>
      <c r="BI9" s="188" t="s">
        <v>26</v>
      </c>
      <c r="BJ9" s="186">
        <v>0.17</v>
      </c>
      <c r="BK9" s="186">
        <v>0.21929999999999999</v>
      </c>
      <c r="BN9" s="189">
        <v>633</v>
      </c>
      <c r="BO9" s="189">
        <v>60</v>
      </c>
      <c r="BP9" s="189">
        <v>71</v>
      </c>
      <c r="BS9" s="190">
        <v>2808</v>
      </c>
      <c r="BT9" s="190">
        <v>2850</v>
      </c>
      <c r="BU9" s="190">
        <v>2845</v>
      </c>
      <c r="BV9" s="181"/>
      <c r="BW9" s="181"/>
    </row>
    <row r="10" spans="1:75" s="188" customFormat="1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7"/>
      <c r="I10" s="77"/>
      <c r="J10" s="77"/>
      <c r="K10" s="77">
        <v>1424</v>
      </c>
      <c r="L10" s="77"/>
      <c r="M10" s="77"/>
      <c r="N10" s="77">
        <v>1400</v>
      </c>
      <c r="O10" s="77"/>
      <c r="P10" s="77"/>
      <c r="Q10" s="77">
        <v>1434</v>
      </c>
      <c r="R10" s="77"/>
      <c r="S10" s="77"/>
      <c r="T10" s="821"/>
      <c r="U10" s="821">
        <v>1434</v>
      </c>
      <c r="V10" s="504">
        <v>5100.7</v>
      </c>
      <c r="W10" s="34">
        <v>0.27447213127609937</v>
      </c>
      <c r="X10" s="508">
        <v>0.23880000000000001</v>
      </c>
      <c r="Y10" s="507">
        <v>0.19104000000000002</v>
      </c>
      <c r="Z10" s="110">
        <v>1</v>
      </c>
      <c r="AA10" s="75">
        <v>0.05</v>
      </c>
      <c r="AB10" s="142">
        <v>0.23880000000000001</v>
      </c>
      <c r="AC10" s="142">
        <v>0.27447213127609937</v>
      </c>
      <c r="AD10" s="143">
        <v>1.1493807842382719</v>
      </c>
      <c r="AE10" s="487">
        <v>5100.7</v>
      </c>
      <c r="AF10" s="488">
        <v>1218.0471600000001</v>
      </c>
      <c r="AG10" s="487">
        <v>1400</v>
      </c>
      <c r="AH10" s="488">
        <v>101.50393000000001</v>
      </c>
      <c r="AI10" s="488">
        <v>1116.5432300000002</v>
      </c>
      <c r="AJ10" s="488">
        <v>1424</v>
      </c>
      <c r="AK10" s="96">
        <v>1.2753648598093239</v>
      </c>
      <c r="AL10" s="423">
        <v>307.45676999999978</v>
      </c>
      <c r="AM10" s="4"/>
      <c r="AN10" s="18" t="s">
        <v>96</v>
      </c>
      <c r="AO10" s="179">
        <v>1309</v>
      </c>
      <c r="AP10" s="179">
        <v>1285</v>
      </c>
      <c r="AQ10" s="179">
        <v>1319</v>
      </c>
      <c r="AR10" s="140">
        <v>802</v>
      </c>
      <c r="AS10" s="140">
        <v>687</v>
      </c>
      <c r="AT10" s="180"/>
      <c r="AU10" s="181"/>
      <c r="AV10" s="182">
        <v>0.16590575275397798</v>
      </c>
      <c r="AW10" s="183">
        <v>0.17</v>
      </c>
      <c r="AX10" s="184">
        <v>0.17</v>
      </c>
      <c r="AY10" s="185">
        <v>0</v>
      </c>
      <c r="AZ10" s="185">
        <v>0</v>
      </c>
      <c r="BA10" s="185">
        <v>0.17</v>
      </c>
      <c r="BB10" s="186">
        <v>0.17</v>
      </c>
      <c r="BC10" s="186">
        <v>1</v>
      </c>
      <c r="BD10" s="186">
        <v>6.2500000000000014E-2</v>
      </c>
      <c r="BE10" s="187">
        <v>0</v>
      </c>
      <c r="BF10" s="187">
        <v>1.2500000000000011E-2</v>
      </c>
      <c r="BI10" s="188" t="s">
        <v>123</v>
      </c>
      <c r="BJ10" s="186">
        <v>0.17</v>
      </c>
      <c r="BK10" s="186">
        <v>0.2344</v>
      </c>
      <c r="BN10" s="189">
        <v>1511</v>
      </c>
      <c r="BO10" s="189">
        <v>345</v>
      </c>
      <c r="BP10" s="189">
        <v>117</v>
      </c>
      <c r="BS10" s="190">
        <v>1424</v>
      </c>
      <c r="BT10" s="190">
        <v>1400</v>
      </c>
      <c r="BU10" s="190">
        <v>1434</v>
      </c>
    </row>
    <row r="11" spans="1:75" s="188" customFormat="1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/>
      <c r="I11" s="71"/>
      <c r="J11" s="71"/>
      <c r="K11" s="71">
        <v>1147</v>
      </c>
      <c r="L11" s="71"/>
      <c r="M11" s="71"/>
      <c r="N11" s="71">
        <v>1147</v>
      </c>
      <c r="O11" s="71"/>
      <c r="P11" s="71"/>
      <c r="Q11" s="71">
        <v>1146</v>
      </c>
      <c r="R11" s="71"/>
      <c r="S11" s="71"/>
      <c r="T11" s="822"/>
      <c r="U11" s="822">
        <v>1146</v>
      </c>
      <c r="V11" s="504">
        <v>4023.36</v>
      </c>
      <c r="W11" s="34">
        <v>0.28508510299848883</v>
      </c>
      <c r="X11" s="508">
        <v>0.23880000000000001</v>
      </c>
      <c r="Y11" s="507">
        <v>0.19104000000000002</v>
      </c>
      <c r="Z11" s="110">
        <v>1</v>
      </c>
      <c r="AA11" s="75">
        <v>0.05</v>
      </c>
      <c r="AB11" s="142">
        <v>0.23880000000000001</v>
      </c>
      <c r="AC11" s="142">
        <v>0.28508510299848883</v>
      </c>
      <c r="AD11" s="143">
        <v>1.1938237143990318</v>
      </c>
      <c r="AE11" s="487">
        <v>4023.36</v>
      </c>
      <c r="AF11" s="488">
        <v>960.77836800000011</v>
      </c>
      <c r="AG11" s="487">
        <v>1147</v>
      </c>
      <c r="AH11" s="488">
        <v>80.064864000000014</v>
      </c>
      <c r="AI11" s="488">
        <v>880.71350400000017</v>
      </c>
      <c r="AJ11" s="488">
        <v>1147</v>
      </c>
      <c r="AK11" s="96">
        <v>1.3023531429807618</v>
      </c>
      <c r="AL11" s="423">
        <v>266.28649599999983</v>
      </c>
      <c r="AM11" s="4"/>
      <c r="AN11" s="18" t="s">
        <v>97</v>
      </c>
      <c r="AO11" s="179">
        <v>848</v>
      </c>
      <c r="AP11" s="179">
        <v>848</v>
      </c>
      <c r="AQ11" s="179">
        <v>847</v>
      </c>
      <c r="AR11" s="140">
        <v>996</v>
      </c>
      <c r="AS11" s="140">
        <v>697</v>
      </c>
      <c r="AT11" s="180"/>
      <c r="AU11" s="181"/>
      <c r="AV11" s="182">
        <v>0.22822151067323482</v>
      </c>
      <c r="AW11" s="183">
        <v>0.17</v>
      </c>
      <c r="AX11" s="184">
        <v>0.17</v>
      </c>
      <c r="AY11" s="185">
        <v>0</v>
      </c>
      <c r="AZ11" s="185">
        <v>0</v>
      </c>
      <c r="BA11" s="185">
        <v>0.17</v>
      </c>
      <c r="BB11" s="186">
        <v>0.17</v>
      </c>
      <c r="BC11" s="186">
        <v>1</v>
      </c>
      <c r="BD11" s="186">
        <v>6.2500000000000014E-2</v>
      </c>
      <c r="BE11" s="187">
        <v>0</v>
      </c>
      <c r="BF11" s="187">
        <v>1.2500000000000011E-2</v>
      </c>
      <c r="BI11" s="188" t="s">
        <v>32</v>
      </c>
      <c r="BJ11" s="186">
        <v>0.17</v>
      </c>
      <c r="BK11" s="186">
        <v>0.26929999999999998</v>
      </c>
      <c r="BN11" s="189">
        <v>1730</v>
      </c>
      <c r="BO11" s="189">
        <v>193</v>
      </c>
      <c r="BP11" s="189">
        <v>13</v>
      </c>
      <c r="BS11" s="190">
        <v>1147</v>
      </c>
      <c r="BT11" s="190">
        <v>1147</v>
      </c>
      <c r="BU11" s="190">
        <v>1146</v>
      </c>
    </row>
    <row r="12" spans="1:75" s="188" customFormat="1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/>
      <c r="I12" s="71"/>
      <c r="J12" s="71"/>
      <c r="K12" s="71">
        <v>629</v>
      </c>
      <c r="L12" s="71"/>
      <c r="M12" s="71"/>
      <c r="N12" s="71">
        <v>747</v>
      </c>
      <c r="O12" s="71"/>
      <c r="P12" s="71"/>
      <c r="Q12" s="71">
        <v>869</v>
      </c>
      <c r="R12" s="71"/>
      <c r="S12" s="71"/>
      <c r="T12" s="822"/>
      <c r="U12" s="822">
        <v>869</v>
      </c>
      <c r="V12" s="504">
        <v>4068.3978720000009</v>
      </c>
      <c r="W12" s="34">
        <v>0.18361036051589003</v>
      </c>
      <c r="X12" s="508">
        <v>0.23880000000000001</v>
      </c>
      <c r="Y12" s="507">
        <v>0.19104000000000002</v>
      </c>
      <c r="Z12" s="110">
        <v>0.96110950856307586</v>
      </c>
      <c r="AA12" s="75">
        <v>4.805547542815379E-2</v>
      </c>
      <c r="AB12" s="142">
        <v>0.23880000000000001</v>
      </c>
      <c r="AC12" s="142">
        <v>0.18361036051589003</v>
      </c>
      <c r="AD12" s="143">
        <v>0.76888760685046076</v>
      </c>
      <c r="AE12" s="487">
        <v>4068.3978720000009</v>
      </c>
      <c r="AF12" s="488">
        <v>971.53341183360021</v>
      </c>
      <c r="AG12" s="487">
        <v>747</v>
      </c>
      <c r="AH12" s="488">
        <v>80.961117652800013</v>
      </c>
      <c r="AI12" s="488">
        <v>890.5722941808001</v>
      </c>
      <c r="AJ12" s="488">
        <v>629</v>
      </c>
      <c r="AK12" s="96">
        <v>0.70628741103897752</v>
      </c>
      <c r="AL12" s="423">
        <v>-261.5722941808001</v>
      </c>
      <c r="AM12" s="4"/>
      <c r="AN12" s="18" t="s">
        <v>98</v>
      </c>
      <c r="AO12" s="179">
        <v>763</v>
      </c>
      <c r="AP12" s="179">
        <v>881</v>
      </c>
      <c r="AQ12" s="179">
        <v>1003</v>
      </c>
      <c r="AR12" s="140">
        <v>555</v>
      </c>
      <c r="AS12" s="140">
        <v>689</v>
      </c>
      <c r="AT12" s="180"/>
      <c r="AU12" s="181"/>
      <c r="AV12" s="182">
        <v>0.11272277227722774</v>
      </c>
      <c r="AW12" s="183">
        <v>0.17</v>
      </c>
      <c r="AX12" s="184">
        <v>0.17</v>
      </c>
      <c r="AY12" s="185">
        <v>0</v>
      </c>
      <c r="AZ12" s="185">
        <v>0</v>
      </c>
      <c r="BA12" s="185">
        <v>0.17</v>
      </c>
      <c r="BB12" s="186">
        <v>0.17</v>
      </c>
      <c r="BC12" s="186">
        <v>1</v>
      </c>
      <c r="BD12" s="186">
        <v>6.2500000000000014E-2</v>
      </c>
      <c r="BE12" s="187">
        <v>3.8890491436924135E-2</v>
      </c>
      <c r="BF12" s="187">
        <v>1.4444524571846223E-2</v>
      </c>
      <c r="BI12" s="188" t="s">
        <v>31</v>
      </c>
      <c r="BJ12" s="186">
        <v>0.17</v>
      </c>
      <c r="BK12" s="186">
        <v>0.21340000000000001</v>
      </c>
      <c r="BN12" s="189">
        <v>1218</v>
      </c>
      <c r="BO12" s="189">
        <v>94</v>
      </c>
      <c r="BP12" s="189">
        <v>52</v>
      </c>
      <c r="BS12" s="190">
        <v>629</v>
      </c>
      <c r="BT12" s="190">
        <v>747</v>
      </c>
      <c r="BU12" s="190">
        <v>869</v>
      </c>
    </row>
    <row r="13" spans="1:75" s="188" customFormat="1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/>
      <c r="I13" s="71"/>
      <c r="J13" s="71"/>
      <c r="K13" s="71">
        <v>2179</v>
      </c>
      <c r="L13" s="71"/>
      <c r="M13" s="71"/>
      <c r="N13" s="71">
        <v>2322</v>
      </c>
      <c r="O13" s="71"/>
      <c r="P13" s="71"/>
      <c r="Q13" s="71">
        <v>2472</v>
      </c>
      <c r="R13" s="71"/>
      <c r="S13" s="71"/>
      <c r="T13" s="822"/>
      <c r="U13" s="822">
        <v>2472</v>
      </c>
      <c r="V13" s="504">
        <v>4071.98</v>
      </c>
      <c r="W13" s="34">
        <v>0.57023855716383676</v>
      </c>
      <c r="X13" s="508">
        <v>0.23880000000000001</v>
      </c>
      <c r="Y13" s="507">
        <v>0.19104000000000002</v>
      </c>
      <c r="Z13" s="110">
        <v>1</v>
      </c>
      <c r="AA13" s="75">
        <v>0.05</v>
      </c>
      <c r="AB13" s="142">
        <v>0.23880000000000001</v>
      </c>
      <c r="AC13" s="142">
        <v>0.57023855716383676</v>
      </c>
      <c r="AD13" s="143">
        <v>2.3879336564649778</v>
      </c>
      <c r="AE13" s="487">
        <v>4071.98</v>
      </c>
      <c r="AF13" s="488">
        <v>972.388824</v>
      </c>
      <c r="AG13" s="487">
        <v>2322</v>
      </c>
      <c r="AH13" s="488">
        <v>81.032402000000005</v>
      </c>
      <c r="AI13" s="488">
        <v>891.35642200000007</v>
      </c>
      <c r="AJ13" s="488">
        <v>2179</v>
      </c>
      <c r="AK13" s="96">
        <v>2.444588882986698</v>
      </c>
      <c r="AL13" s="423">
        <v>1287.6435779999999</v>
      </c>
      <c r="AM13" s="4"/>
      <c r="AN13" s="18" t="s">
        <v>99</v>
      </c>
      <c r="AO13" s="179">
        <v>1732</v>
      </c>
      <c r="AP13" s="179">
        <v>1875</v>
      </c>
      <c r="AQ13" s="179">
        <v>2025</v>
      </c>
      <c r="AR13" s="140">
        <v>538</v>
      </c>
      <c r="AS13" s="140">
        <v>91</v>
      </c>
      <c r="AT13" s="180"/>
      <c r="AU13" s="181"/>
      <c r="AV13" s="182">
        <v>0.21899703217744454</v>
      </c>
      <c r="AW13" s="183">
        <v>0.17</v>
      </c>
      <c r="AX13" s="184">
        <v>0.17</v>
      </c>
      <c r="AY13" s="185">
        <v>0</v>
      </c>
      <c r="AZ13" s="185">
        <v>0</v>
      </c>
      <c r="BA13" s="185">
        <v>0.17</v>
      </c>
      <c r="BB13" s="186">
        <v>0.17</v>
      </c>
      <c r="BC13" s="186">
        <v>0.88647058823529401</v>
      </c>
      <c r="BD13" s="186">
        <v>5.540441176470589E-2</v>
      </c>
      <c r="BE13" s="187">
        <v>-0.11352941176470599</v>
      </c>
      <c r="BF13" s="187">
        <v>5.4044117647058867E-3</v>
      </c>
      <c r="BI13" s="188" t="s">
        <v>33</v>
      </c>
      <c r="BJ13" s="186">
        <v>0.17</v>
      </c>
      <c r="BK13" s="186">
        <v>0.1507</v>
      </c>
      <c r="BN13" s="189">
        <v>820</v>
      </c>
      <c r="BO13" s="189">
        <v>44</v>
      </c>
      <c r="BP13" s="189">
        <v>32</v>
      </c>
      <c r="BS13" s="190">
        <v>2179</v>
      </c>
      <c r="BT13" s="190">
        <v>2322</v>
      </c>
      <c r="BU13" s="190">
        <v>2472</v>
      </c>
    </row>
    <row r="14" spans="1:75" s="188" customFormat="1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/>
      <c r="I14" s="71"/>
      <c r="J14" s="71"/>
      <c r="K14" s="71">
        <v>26</v>
      </c>
      <c r="L14" s="71"/>
      <c r="M14" s="71"/>
      <c r="N14" s="71">
        <v>23</v>
      </c>
      <c r="O14" s="71"/>
      <c r="P14" s="71"/>
      <c r="Q14" s="71">
        <v>27</v>
      </c>
      <c r="R14" s="71"/>
      <c r="S14" s="71"/>
      <c r="T14" s="822"/>
      <c r="U14" s="822">
        <v>27</v>
      </c>
      <c r="V14" s="504">
        <v>109.36067999999999</v>
      </c>
      <c r="W14" s="34">
        <v>0.21031324969815479</v>
      </c>
      <c r="X14" s="508">
        <v>0.23880000000000001</v>
      </c>
      <c r="Y14" s="507">
        <v>0.19104000000000002</v>
      </c>
      <c r="Z14" s="110">
        <v>1</v>
      </c>
      <c r="AA14" s="75">
        <v>0.05</v>
      </c>
      <c r="AB14" s="142">
        <v>0.23880000000000001</v>
      </c>
      <c r="AC14" s="142">
        <v>0.21031324969815479</v>
      </c>
      <c r="AD14" s="143">
        <v>0.88070875082979394</v>
      </c>
      <c r="AE14" s="487">
        <v>109.36067999999999</v>
      </c>
      <c r="AF14" s="488">
        <v>26.115330384</v>
      </c>
      <c r="AG14" s="487">
        <v>23</v>
      </c>
      <c r="AH14" s="488">
        <v>2.1762775319999998</v>
      </c>
      <c r="AI14" s="488">
        <v>23.939052852</v>
      </c>
      <c r="AJ14" s="488">
        <v>26</v>
      </c>
      <c r="AK14" s="96">
        <v>1.0860914239482042</v>
      </c>
      <c r="AL14" s="423">
        <v>2.0609471480000003</v>
      </c>
      <c r="AM14" s="4"/>
      <c r="AN14" s="18" t="s">
        <v>100</v>
      </c>
      <c r="AO14" s="179">
        <v>26</v>
      </c>
      <c r="AP14" s="179">
        <v>23</v>
      </c>
      <c r="AQ14" s="179">
        <v>27</v>
      </c>
      <c r="AR14" s="140">
        <v>9</v>
      </c>
      <c r="AS14" s="140">
        <v>9</v>
      </c>
      <c r="AT14" s="180"/>
      <c r="AU14" s="181"/>
      <c r="AV14" s="182">
        <v>0.13024505588993981</v>
      </c>
      <c r="AW14" s="183">
        <v>0.17</v>
      </c>
      <c r="AX14" s="184">
        <v>0.17</v>
      </c>
      <c r="AY14" s="185">
        <v>0</v>
      </c>
      <c r="AZ14" s="185">
        <v>0</v>
      </c>
      <c r="BA14" s="185">
        <v>0.17</v>
      </c>
      <c r="BB14" s="186">
        <v>0.153</v>
      </c>
      <c r="BC14" s="186">
        <v>1</v>
      </c>
      <c r="BD14" s="186">
        <v>6.2500000000000014E-2</v>
      </c>
      <c r="BE14" s="187">
        <v>0</v>
      </c>
      <c r="BF14" s="187">
        <v>1.2500000000000011E-2</v>
      </c>
      <c r="BI14" s="188" t="s">
        <v>25</v>
      </c>
      <c r="BJ14" s="186">
        <v>0.153</v>
      </c>
      <c r="BK14" s="186">
        <v>0.21920000000000001</v>
      </c>
      <c r="BN14" s="189">
        <v>2358</v>
      </c>
      <c r="BO14" s="189">
        <v>262</v>
      </c>
      <c r="BP14" s="189">
        <v>157</v>
      </c>
      <c r="BS14" s="190">
        <v>26</v>
      </c>
      <c r="BT14" s="190">
        <v>23</v>
      </c>
      <c r="BU14" s="190">
        <v>27</v>
      </c>
    </row>
    <row r="15" spans="1:75" s="188" customFormat="1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79"/>
      <c r="I15" s="79"/>
      <c r="J15" s="79"/>
      <c r="K15" s="79">
        <v>585</v>
      </c>
      <c r="L15" s="79"/>
      <c r="M15" s="79"/>
      <c r="N15" s="79">
        <v>572</v>
      </c>
      <c r="O15" s="79"/>
      <c r="P15" s="79"/>
      <c r="Q15" s="79">
        <v>669</v>
      </c>
      <c r="R15" s="79"/>
      <c r="S15" s="79"/>
      <c r="T15" s="823"/>
      <c r="U15" s="823">
        <v>669</v>
      </c>
      <c r="V15" s="505">
        <v>1073.6621280000002</v>
      </c>
      <c r="W15" s="34">
        <v>0.53275605526434278</v>
      </c>
      <c r="X15" s="509">
        <v>0.23880000000000001</v>
      </c>
      <c r="Y15" s="662">
        <v>0.19104000000000002</v>
      </c>
      <c r="Z15" s="114">
        <v>1</v>
      </c>
      <c r="AA15" s="81">
        <v>0.05</v>
      </c>
      <c r="AB15" s="142">
        <v>0.23880000000000001</v>
      </c>
      <c r="AC15" s="142">
        <v>0.53275605526434278</v>
      </c>
      <c r="AD15" s="143">
        <v>2.2309717557133282</v>
      </c>
      <c r="AE15" s="487">
        <v>1073.6621280000002</v>
      </c>
      <c r="AF15" s="488">
        <v>256.39051616640006</v>
      </c>
      <c r="AG15" s="487">
        <v>572</v>
      </c>
      <c r="AH15" s="488">
        <v>21.365876347200004</v>
      </c>
      <c r="AI15" s="488">
        <v>235.02463981920005</v>
      </c>
      <c r="AJ15" s="488">
        <v>585</v>
      </c>
      <c r="AK15" s="96">
        <v>2.4891007191842918</v>
      </c>
      <c r="AL15" s="423">
        <v>349.97536018079995</v>
      </c>
      <c r="AM15" s="4"/>
      <c r="AN15" s="18" t="s">
        <v>101</v>
      </c>
      <c r="AO15" s="179">
        <v>427</v>
      </c>
      <c r="AP15" s="179">
        <v>414</v>
      </c>
      <c r="AQ15" s="179">
        <v>511</v>
      </c>
      <c r="AR15" s="140">
        <v>221</v>
      </c>
      <c r="AS15" s="140">
        <v>63</v>
      </c>
      <c r="AT15" s="180"/>
      <c r="AU15" s="181"/>
      <c r="AV15" s="182"/>
      <c r="AW15" s="183"/>
      <c r="AX15" s="184"/>
      <c r="AY15" s="185"/>
      <c r="AZ15" s="185"/>
      <c r="BA15" s="185"/>
      <c r="BB15" s="186"/>
      <c r="BC15" s="186"/>
      <c r="BD15" s="186"/>
      <c r="BE15" s="187"/>
      <c r="BF15" s="187"/>
      <c r="BJ15" s="186"/>
      <c r="BK15" s="186"/>
      <c r="BN15" s="189"/>
      <c r="BO15" s="189"/>
      <c r="BP15" s="189"/>
      <c r="BS15" s="190">
        <v>585</v>
      </c>
      <c r="BT15" s="190">
        <v>572</v>
      </c>
      <c r="BU15" s="190">
        <v>669</v>
      </c>
    </row>
    <row r="16" spans="1:75" s="188" customFormat="1" ht="15.75" thickBot="1" x14ac:dyDescent="0.3">
      <c r="A16" s="4"/>
      <c r="B16" s="4"/>
      <c r="C16" s="4"/>
      <c r="D16" s="4"/>
      <c r="E16" s="5"/>
      <c r="F16" s="100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4"/>
      <c r="AN16" s="56"/>
      <c r="AO16" s="192"/>
      <c r="AP16" s="192"/>
      <c r="AQ16" s="192"/>
      <c r="AR16" s="192"/>
      <c r="AS16" s="192"/>
      <c r="AT16" s="108"/>
      <c r="AU16" s="181"/>
      <c r="AV16" s="181"/>
      <c r="AW16" s="108"/>
      <c r="AX16" s="108"/>
      <c r="AY16" s="193"/>
      <c r="AZ16" s="193"/>
      <c r="BA16" s="109"/>
      <c r="BB16" s="181"/>
      <c r="BC16" s="186"/>
      <c r="BD16" s="186"/>
      <c r="BF16" s="186"/>
      <c r="BS16" s="194">
        <v>0</v>
      </c>
      <c r="BT16" s="190">
        <v>0</v>
      </c>
      <c r="BU16" s="190">
        <v>0</v>
      </c>
    </row>
    <row r="17" spans="1:73" s="188" customFormat="1" ht="18" thickBot="1" x14ac:dyDescent="0.35">
      <c r="A17" s="4"/>
      <c r="B17" s="4"/>
      <c r="C17" s="4"/>
      <c r="D17" s="4"/>
      <c r="E17" s="5"/>
      <c r="F17" s="100"/>
      <c r="G17" s="28" t="s">
        <v>201</v>
      </c>
      <c r="H17" s="725"/>
      <c r="I17" s="726">
        <v>0</v>
      </c>
      <c r="J17" s="726">
        <v>0</v>
      </c>
      <c r="K17" s="726">
        <v>8798</v>
      </c>
      <c r="L17" s="726">
        <v>0</v>
      </c>
      <c r="M17" s="726">
        <v>0</v>
      </c>
      <c r="N17" s="726">
        <v>9061</v>
      </c>
      <c r="O17" s="726">
        <v>0</v>
      </c>
      <c r="P17" s="726">
        <v>0</v>
      </c>
      <c r="Q17" s="726">
        <v>9462</v>
      </c>
      <c r="R17" s="726">
        <v>0</v>
      </c>
      <c r="S17" s="726">
        <v>0</v>
      </c>
      <c r="T17" s="726">
        <v>0</v>
      </c>
      <c r="U17" s="726">
        <v>9462</v>
      </c>
      <c r="V17" s="727">
        <v>26750.460000000003</v>
      </c>
      <c r="W17" s="728">
        <v>0.33872314719073987</v>
      </c>
      <c r="X17" s="729">
        <v>0.23880000000000001</v>
      </c>
      <c r="Y17" s="730">
        <v>0.19104000000000002</v>
      </c>
      <c r="Z17" s="731">
        <v>1</v>
      </c>
      <c r="AA17" s="499">
        <v>0.05</v>
      </c>
      <c r="AB17" s="724">
        <v>0.23880000000000001</v>
      </c>
      <c r="AC17" s="142">
        <v>0.33872314719073987</v>
      </c>
      <c r="AD17" s="143">
        <v>1.4184386398272189</v>
      </c>
      <c r="AE17" s="94">
        <v>26750.460000000003</v>
      </c>
      <c r="AF17" s="95">
        <v>6388.0098480000006</v>
      </c>
      <c r="AG17" s="94">
        <v>9061</v>
      </c>
      <c r="AH17" s="95">
        <v>532.33415400000001</v>
      </c>
      <c r="AI17" s="95">
        <v>5855.6756940000005</v>
      </c>
      <c r="AJ17" s="95">
        <v>8798</v>
      </c>
      <c r="AK17" s="96">
        <v>1.502473917572799</v>
      </c>
      <c r="AL17" s="423">
        <v>2942.3243059999995</v>
      </c>
      <c r="AM17" s="4"/>
      <c r="AN17" s="56"/>
      <c r="AO17" s="195">
        <v>7705</v>
      </c>
      <c r="AP17" s="783">
        <v>7968</v>
      </c>
      <c r="AQ17" s="783">
        <v>8369</v>
      </c>
      <c r="AR17" s="195">
        <v>3892</v>
      </c>
      <c r="AS17" s="195">
        <v>2799</v>
      </c>
      <c r="AT17" s="108"/>
      <c r="AU17" s="181"/>
      <c r="AV17" s="181"/>
      <c r="AW17" s="108"/>
      <c r="AX17" s="108"/>
      <c r="AY17" s="193"/>
      <c r="AZ17" s="193"/>
      <c r="BA17" s="109"/>
      <c r="BB17" s="181"/>
      <c r="BC17" s="186"/>
      <c r="BD17" s="186"/>
      <c r="BF17" s="186"/>
      <c r="BS17" s="190">
        <v>8798</v>
      </c>
      <c r="BT17" s="190">
        <v>9061</v>
      </c>
      <c r="BU17" s="190">
        <v>9462</v>
      </c>
    </row>
    <row r="18" spans="1:73" s="188" customFormat="1" x14ac:dyDescent="0.25">
      <c r="A18" s="4"/>
      <c r="B18" s="4"/>
      <c r="C18" s="4"/>
      <c r="D18" s="4"/>
      <c r="E18" s="5"/>
      <c r="F18" s="100"/>
      <c r="W18" s="186"/>
      <c r="Y18" s="191"/>
      <c r="AA18" s="191"/>
      <c r="AB18" s="56"/>
      <c r="AC18" s="56"/>
      <c r="AD18" s="56"/>
      <c r="AE18" s="56"/>
      <c r="AF18" s="56"/>
      <c r="AG18" s="56"/>
      <c r="AH18" s="56"/>
      <c r="AI18" s="17"/>
      <c r="AJ18" s="56"/>
      <c r="AK18" s="56"/>
      <c r="AL18" s="17"/>
      <c r="AM18" s="4"/>
      <c r="AN18" s="56"/>
      <c r="AO18" s="181"/>
      <c r="AP18" s="181"/>
      <c r="AQ18" s="181"/>
      <c r="AR18" s="181"/>
      <c r="AS18" s="181"/>
      <c r="AT18" s="108"/>
      <c r="AU18" s="181"/>
      <c r="AV18" s="181"/>
      <c r="AW18" s="108"/>
      <c r="AX18" s="108"/>
      <c r="AY18" s="193"/>
      <c r="AZ18" s="193"/>
      <c r="BA18" s="109"/>
      <c r="BB18" s="181"/>
      <c r="BC18" s="186"/>
      <c r="BD18" s="186"/>
      <c r="BF18" s="186"/>
    </row>
  </sheetData>
  <autoFilter ref="G4:G15" xr:uid="{00000000-0001-0000-0C00-000000000000}"/>
  <mergeCells count="3">
    <mergeCell ref="H4:AA5"/>
    <mergeCell ref="H7:U7"/>
    <mergeCell ref="H6:U6"/>
  </mergeCells>
  <phoneticPr fontId="65" type="noConversion"/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H6" sqref="H6:T6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5" style="157" customWidth="1"/>
    <col min="8" max="10" width="6.85546875" style="157" bestFit="1" customWidth="1"/>
    <col min="11" max="11" width="6.85546875" style="157" customWidth="1"/>
    <col min="12" max="18" width="6.85546875" style="157" bestFit="1" customWidth="1"/>
    <col min="19" max="19" width="4.5703125" style="157" bestFit="1" customWidth="1"/>
    <col min="20" max="20" width="8.140625" style="157" bestFit="1" customWidth="1"/>
    <col min="21" max="21" width="27.5703125" style="157" customWidth="1"/>
    <col min="22" max="22" width="14.85546875" style="158" customWidth="1"/>
    <col min="23" max="23" width="12.5703125" style="157" customWidth="1"/>
    <col min="24" max="24" width="14.140625" style="199" customWidth="1"/>
    <col min="25" max="25" width="16.42578125" style="157" customWidth="1"/>
    <col min="26" max="26" width="16.85546875" style="159" customWidth="1"/>
    <col min="27" max="33" width="12.7109375" style="159" customWidth="1"/>
    <col min="34" max="34" width="12.7109375" style="200" customWidth="1"/>
    <col min="35" max="35" width="12.7109375" style="159" customWidth="1"/>
    <col min="36" max="36" width="12.7109375" style="56" customWidth="1"/>
    <col min="37" max="37" width="12.7109375" style="17" customWidth="1"/>
    <col min="38" max="38" width="9.28515625" style="17" customWidth="1"/>
    <col min="39" max="39" width="3.42578125" style="56" customWidth="1"/>
    <col min="40" max="42" width="3.42578125" style="4" customWidth="1"/>
    <col min="43" max="43" width="3.42578125" style="56" customWidth="1"/>
    <col min="44" max="45" width="15.42578125" style="157" customWidth="1"/>
    <col min="46" max="16384" width="11.42578125" style="157"/>
  </cols>
  <sheetData>
    <row r="1" spans="1:43" s="156" customFormat="1" ht="21" customHeight="1" x14ac:dyDescent="0.45">
      <c r="A1" s="2"/>
      <c r="B1" s="2"/>
      <c r="C1" s="2"/>
      <c r="D1" s="2"/>
      <c r="E1" s="3"/>
      <c r="F1" s="98"/>
      <c r="G1" s="879" t="s">
        <v>0</v>
      </c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  <c r="AB1" s="879"/>
      <c r="AC1" s="879"/>
      <c r="AD1" s="879"/>
      <c r="AE1" s="879"/>
      <c r="AF1" s="879"/>
      <c r="AG1" s="879"/>
      <c r="AH1" s="196"/>
      <c r="AI1" s="197"/>
      <c r="AJ1" s="55"/>
      <c r="AK1" s="132"/>
      <c r="AL1" s="132"/>
      <c r="AM1" s="55"/>
      <c r="AN1" s="2"/>
      <c r="AO1" s="2"/>
      <c r="AP1" s="2"/>
      <c r="AQ1" s="55"/>
    </row>
    <row r="2" spans="1:43" s="156" customFormat="1" ht="28.5" customHeight="1" x14ac:dyDescent="0.45">
      <c r="A2" s="2"/>
      <c r="B2" s="2"/>
      <c r="C2" s="2"/>
      <c r="D2" s="2"/>
      <c r="E2" s="3"/>
      <c r="F2" s="98"/>
      <c r="G2" s="880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9" t="s">
        <v>542</v>
      </c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198"/>
      <c r="AI2" s="197"/>
      <c r="AJ2" s="55"/>
      <c r="AK2" s="132"/>
      <c r="AL2" s="132"/>
      <c r="AM2" s="55"/>
      <c r="AN2" s="2"/>
      <c r="AO2" s="2"/>
      <c r="AP2" s="2"/>
      <c r="AQ2" s="55"/>
    </row>
    <row r="3" spans="1:43" ht="3" customHeight="1" x14ac:dyDescent="0.25"/>
    <row r="4" spans="1:43" ht="15" customHeight="1" x14ac:dyDescent="0.25">
      <c r="G4" s="887" t="s">
        <v>530</v>
      </c>
      <c r="H4" s="888"/>
      <c r="I4" s="888"/>
      <c r="J4" s="888"/>
      <c r="K4" s="888"/>
      <c r="L4" s="888"/>
      <c r="M4" s="888"/>
      <c r="N4" s="888"/>
      <c r="O4" s="888"/>
      <c r="P4" s="888"/>
      <c r="Q4" s="888"/>
      <c r="R4" s="888"/>
      <c r="S4" s="888"/>
      <c r="T4" s="888"/>
      <c r="U4" s="888"/>
      <c r="V4" s="888"/>
      <c r="W4" s="888"/>
      <c r="X4" s="888"/>
      <c r="Y4" s="888"/>
      <c r="Z4" s="889"/>
      <c r="AA4" s="4"/>
      <c r="AB4" s="4"/>
      <c r="AC4" s="4"/>
      <c r="AD4" s="5"/>
      <c r="AE4" s="4"/>
      <c r="AF4" s="4"/>
      <c r="AG4" s="85" t="s">
        <v>45</v>
      </c>
      <c r="AH4" s="86">
        <v>12</v>
      </c>
      <c r="AI4" s="5"/>
      <c r="AJ4" s="5"/>
      <c r="AK4" s="4"/>
    </row>
    <row r="5" spans="1:43" ht="36" customHeight="1" x14ac:dyDescent="0.25">
      <c r="G5" s="890"/>
      <c r="H5" s="891"/>
      <c r="I5" s="891"/>
      <c r="J5" s="891"/>
      <c r="K5" s="891"/>
      <c r="L5" s="891"/>
      <c r="M5" s="891"/>
      <c r="N5" s="891"/>
      <c r="O5" s="891"/>
      <c r="P5" s="891"/>
      <c r="Q5" s="891"/>
      <c r="R5" s="891"/>
      <c r="S5" s="891"/>
      <c r="T5" s="891"/>
      <c r="U5" s="891"/>
      <c r="V5" s="891"/>
      <c r="W5" s="891"/>
      <c r="X5" s="891"/>
      <c r="Y5" s="891"/>
      <c r="Z5" s="892"/>
      <c r="AA5" s="4"/>
      <c r="AB5" s="4"/>
      <c r="AC5" s="4"/>
      <c r="AD5" s="5"/>
      <c r="AE5" s="4"/>
      <c r="AF5" s="4"/>
      <c r="AG5" s="85" t="s">
        <v>46</v>
      </c>
      <c r="AH5" s="86">
        <v>11</v>
      </c>
      <c r="AI5" s="5"/>
      <c r="AJ5" s="4"/>
      <c r="AK5" s="4"/>
    </row>
    <row r="6" spans="1:43" ht="58.5" customHeight="1" thickBot="1" x14ac:dyDescent="0.3">
      <c r="G6" s="162"/>
      <c r="H6" s="1013" t="s">
        <v>4</v>
      </c>
      <c r="I6" s="1013"/>
      <c r="J6" s="1013"/>
      <c r="K6" s="1013"/>
      <c r="L6" s="1013"/>
      <c r="M6" s="1013"/>
      <c r="N6" s="1013"/>
      <c r="O6" s="1013"/>
      <c r="P6" s="1013"/>
      <c r="Q6" s="1013"/>
      <c r="R6" s="1013"/>
      <c r="S6" s="1013"/>
      <c r="T6" s="1014"/>
      <c r="U6" s="201" t="s">
        <v>5</v>
      </c>
      <c r="V6" s="893" t="s">
        <v>6</v>
      </c>
      <c r="W6" s="894">
        <v>2024</v>
      </c>
      <c r="X6" s="895"/>
      <c r="Y6" s="896" t="s">
        <v>7</v>
      </c>
      <c r="Z6" s="897"/>
      <c r="AA6" s="87" t="s">
        <v>47</v>
      </c>
      <c r="AB6" s="87" t="s">
        <v>48</v>
      </c>
      <c r="AC6" s="87" t="s">
        <v>49</v>
      </c>
      <c r="AD6" s="87" t="s">
        <v>50</v>
      </c>
      <c r="AE6" s="87" t="s">
        <v>51</v>
      </c>
      <c r="AF6" s="87" t="s">
        <v>52</v>
      </c>
      <c r="AG6" s="87" t="s">
        <v>45</v>
      </c>
      <c r="AH6" s="87" t="s">
        <v>53</v>
      </c>
      <c r="AI6" s="87" t="s">
        <v>54</v>
      </c>
      <c r="AJ6" s="87" t="s">
        <v>55</v>
      </c>
      <c r="AK6" s="87" t="s">
        <v>56</v>
      </c>
    </row>
    <row r="7" spans="1:43" ht="99.75" customHeight="1" thickBot="1" x14ac:dyDescent="0.3">
      <c r="G7" s="594" t="s">
        <v>430</v>
      </c>
      <c r="H7" s="1070" t="s">
        <v>439</v>
      </c>
      <c r="I7" s="1008"/>
      <c r="J7" s="1008"/>
      <c r="K7" s="1008"/>
      <c r="L7" s="1008"/>
      <c r="M7" s="1008"/>
      <c r="N7" s="1008"/>
      <c r="O7" s="1008"/>
      <c r="P7" s="1008"/>
      <c r="Q7" s="1008"/>
      <c r="R7" s="1008"/>
      <c r="S7" s="1008"/>
      <c r="T7" s="1009"/>
      <c r="U7" s="169" t="s">
        <v>110</v>
      </c>
      <c r="V7" s="882"/>
      <c r="W7" s="170" t="s">
        <v>11</v>
      </c>
      <c r="X7" s="170" t="s">
        <v>43</v>
      </c>
      <c r="Y7" s="171" t="s">
        <v>13</v>
      </c>
      <c r="Z7" s="13" t="s">
        <v>537</v>
      </c>
      <c r="AA7" s="88" t="s">
        <v>57</v>
      </c>
      <c r="AB7" s="88" t="s">
        <v>58</v>
      </c>
      <c r="AC7" s="88" t="s">
        <v>59</v>
      </c>
      <c r="AD7" s="89" t="s">
        <v>60</v>
      </c>
      <c r="AE7" s="89" t="s">
        <v>61</v>
      </c>
      <c r="AF7" s="89" t="s">
        <v>62</v>
      </c>
      <c r="AG7" s="89" t="s">
        <v>63</v>
      </c>
      <c r="AH7" s="89" t="s">
        <v>64</v>
      </c>
      <c r="AI7" s="89" t="s">
        <v>65</v>
      </c>
      <c r="AJ7" s="90" t="s">
        <v>66</v>
      </c>
      <c r="AK7" s="90" t="s">
        <v>67</v>
      </c>
    </row>
    <row r="8" spans="1:43" ht="18" thickBot="1" x14ac:dyDescent="0.3">
      <c r="G8" s="443"/>
      <c r="H8" s="442" t="s">
        <v>188</v>
      </c>
      <c r="I8" s="442" t="s">
        <v>189</v>
      </c>
      <c r="J8" s="442" t="s">
        <v>190</v>
      </c>
      <c r="K8" s="442" t="s">
        <v>191</v>
      </c>
      <c r="L8" s="442" t="s">
        <v>192</v>
      </c>
      <c r="M8" s="442" t="s">
        <v>193</v>
      </c>
      <c r="N8" s="442" t="s">
        <v>194</v>
      </c>
      <c r="O8" s="442" t="s">
        <v>195</v>
      </c>
      <c r="P8" s="442" t="s">
        <v>422</v>
      </c>
      <c r="Q8" s="442" t="s">
        <v>197</v>
      </c>
      <c r="R8" s="442" t="s">
        <v>198</v>
      </c>
      <c r="S8" s="442" t="s">
        <v>199</v>
      </c>
      <c r="T8" s="491" t="s">
        <v>200</v>
      </c>
      <c r="U8" s="169"/>
      <c r="V8" s="446"/>
      <c r="W8" s="680">
        <v>6</v>
      </c>
      <c r="X8" s="447">
        <v>0.8</v>
      </c>
      <c r="Y8" s="448"/>
      <c r="Z8" s="833">
        <v>1.2500000000000001E-2</v>
      </c>
      <c r="AA8" s="91" t="s">
        <v>68</v>
      </c>
      <c r="AB8" s="91" t="s">
        <v>69</v>
      </c>
      <c r="AC8" s="91" t="s">
        <v>70</v>
      </c>
      <c r="AD8" s="91" t="s">
        <v>71</v>
      </c>
      <c r="AE8" s="91" t="s">
        <v>72</v>
      </c>
      <c r="AF8" s="91" t="s">
        <v>73</v>
      </c>
      <c r="AG8" s="91" t="s">
        <v>74</v>
      </c>
      <c r="AH8" s="91" t="s">
        <v>75</v>
      </c>
      <c r="AI8" s="91" t="s">
        <v>76</v>
      </c>
      <c r="AJ8" s="91" t="s">
        <v>77</v>
      </c>
      <c r="AK8" s="91" t="s">
        <v>78</v>
      </c>
    </row>
    <row r="9" spans="1:43" s="188" customFormat="1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177">
        <v>1032</v>
      </c>
      <c r="I9" s="177">
        <v>893</v>
      </c>
      <c r="J9" s="177">
        <v>1040</v>
      </c>
      <c r="K9" s="177">
        <v>972</v>
      </c>
      <c r="L9" s="177">
        <v>1028</v>
      </c>
      <c r="M9" s="177">
        <v>1094</v>
      </c>
      <c r="N9" s="177">
        <v>1086</v>
      </c>
      <c r="O9" s="177">
        <v>1000</v>
      </c>
      <c r="P9" s="177">
        <v>761</v>
      </c>
      <c r="Q9" s="177">
        <v>1252</v>
      </c>
      <c r="R9" s="177">
        <v>964</v>
      </c>
      <c r="S9" s="177">
        <v>0</v>
      </c>
      <c r="T9" s="511">
        <v>11122</v>
      </c>
      <c r="U9" s="553">
        <v>2850</v>
      </c>
      <c r="V9" s="515">
        <v>3.9024561403508771</v>
      </c>
      <c r="W9" s="202">
        <v>6</v>
      </c>
      <c r="X9" s="202">
        <v>4.8000000000000007</v>
      </c>
      <c r="Y9" s="107">
        <v>0.81301169590643263</v>
      </c>
      <c r="Z9" s="69">
        <v>1.0162646198830408E-2</v>
      </c>
      <c r="AA9" s="92">
        <v>6</v>
      </c>
      <c r="AB9" s="92">
        <v>3.9024561403508771</v>
      </c>
      <c r="AC9" s="93">
        <v>0.65040935672514621</v>
      </c>
      <c r="AD9" s="94">
        <v>2850</v>
      </c>
      <c r="AE9" s="95">
        <v>17100</v>
      </c>
      <c r="AF9" s="94">
        <v>11122</v>
      </c>
      <c r="AG9" s="95">
        <v>1425</v>
      </c>
      <c r="AH9" s="95">
        <v>15675</v>
      </c>
      <c r="AI9" s="95">
        <v>11122</v>
      </c>
      <c r="AJ9" s="96">
        <v>0.7095374800637958</v>
      </c>
      <c r="AK9" s="423">
        <v>-4553</v>
      </c>
      <c r="AL9" s="178"/>
      <c r="AM9" s="120"/>
      <c r="AN9" s="17"/>
      <c r="AO9" s="5"/>
      <c r="AP9" s="4"/>
      <c r="AQ9" s="56"/>
    </row>
    <row r="10" spans="1:43" s="188" customFormat="1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177">
        <v>623</v>
      </c>
      <c r="I10" s="177">
        <v>534</v>
      </c>
      <c r="J10" s="177">
        <v>805</v>
      </c>
      <c r="K10" s="177">
        <v>742</v>
      </c>
      <c r="L10" s="177">
        <v>904</v>
      </c>
      <c r="M10" s="177">
        <v>706</v>
      </c>
      <c r="N10" s="177">
        <v>973</v>
      </c>
      <c r="O10" s="177">
        <v>980</v>
      </c>
      <c r="P10" s="177">
        <v>750</v>
      </c>
      <c r="Q10" s="177">
        <v>864</v>
      </c>
      <c r="R10" s="177">
        <v>799</v>
      </c>
      <c r="S10" s="177">
        <v>0</v>
      </c>
      <c r="T10" s="512">
        <v>8680</v>
      </c>
      <c r="U10" s="554">
        <v>1400</v>
      </c>
      <c r="V10" s="516">
        <v>6.2</v>
      </c>
      <c r="W10" s="203">
        <v>6</v>
      </c>
      <c r="X10" s="203">
        <v>4.8000000000000007</v>
      </c>
      <c r="Y10" s="110">
        <v>1</v>
      </c>
      <c r="Z10" s="69">
        <v>1.2500000000000001E-2</v>
      </c>
      <c r="AA10" s="92">
        <v>6</v>
      </c>
      <c r="AB10" s="92">
        <v>6.2</v>
      </c>
      <c r="AC10" s="93">
        <v>1.0333333333333334</v>
      </c>
      <c r="AD10" s="94">
        <v>1400</v>
      </c>
      <c r="AE10" s="95">
        <v>8400</v>
      </c>
      <c r="AF10" s="94">
        <v>8680</v>
      </c>
      <c r="AG10" s="95">
        <v>700</v>
      </c>
      <c r="AH10" s="95">
        <v>7700</v>
      </c>
      <c r="AI10" s="95">
        <v>8680</v>
      </c>
      <c r="AJ10" s="96">
        <v>1.1272727272727272</v>
      </c>
      <c r="AK10" s="423">
        <v>980</v>
      </c>
      <c r="AL10" s="178"/>
      <c r="AM10" s="120"/>
      <c r="AN10" s="17"/>
      <c r="AO10" s="5"/>
      <c r="AP10" s="4"/>
      <c r="AQ10" s="56"/>
    </row>
    <row r="11" spans="1:43" s="188" customFormat="1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7">
        <v>583</v>
      </c>
      <c r="I11" s="77">
        <v>305</v>
      </c>
      <c r="J11" s="77">
        <v>474</v>
      </c>
      <c r="K11" s="77">
        <v>466</v>
      </c>
      <c r="L11" s="77">
        <v>449</v>
      </c>
      <c r="M11" s="77">
        <v>413</v>
      </c>
      <c r="N11" s="77">
        <v>628</v>
      </c>
      <c r="O11" s="77">
        <v>525</v>
      </c>
      <c r="P11" s="77">
        <v>465</v>
      </c>
      <c r="Q11" s="77">
        <v>603</v>
      </c>
      <c r="R11" s="77">
        <v>673</v>
      </c>
      <c r="S11" s="77">
        <v>0</v>
      </c>
      <c r="T11" s="513">
        <v>5584</v>
      </c>
      <c r="U11" s="424">
        <v>1147</v>
      </c>
      <c r="V11" s="516">
        <v>4.8683522231909331</v>
      </c>
      <c r="W11" s="203">
        <v>6</v>
      </c>
      <c r="X11" s="203">
        <v>4.8000000000000007</v>
      </c>
      <c r="Y11" s="110">
        <v>1</v>
      </c>
      <c r="Z11" s="69">
        <v>1.2500000000000001E-2</v>
      </c>
      <c r="AA11" s="92">
        <v>6</v>
      </c>
      <c r="AB11" s="92">
        <v>4.8683522231909331</v>
      </c>
      <c r="AC11" s="93">
        <v>0.81139203719848885</v>
      </c>
      <c r="AD11" s="94">
        <v>1147</v>
      </c>
      <c r="AE11" s="95">
        <v>6882</v>
      </c>
      <c r="AF11" s="94">
        <v>5584</v>
      </c>
      <c r="AG11" s="95">
        <v>573.5</v>
      </c>
      <c r="AH11" s="95">
        <v>6308.5</v>
      </c>
      <c r="AI11" s="95">
        <v>5584</v>
      </c>
      <c r="AJ11" s="96">
        <v>0.88515494967107866</v>
      </c>
      <c r="AK11" s="423">
        <v>-724.5</v>
      </c>
      <c r="AL11" s="178"/>
      <c r="AM11" s="120"/>
      <c r="AN11" s="17"/>
      <c r="AO11" s="5"/>
      <c r="AP11" s="4"/>
      <c r="AQ11" s="56"/>
    </row>
    <row r="12" spans="1:43" s="188" customFormat="1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>
        <v>385</v>
      </c>
      <c r="I12" s="71">
        <v>389</v>
      </c>
      <c r="J12" s="71">
        <v>560</v>
      </c>
      <c r="K12" s="71">
        <v>575</v>
      </c>
      <c r="L12" s="71">
        <v>459</v>
      </c>
      <c r="M12" s="71">
        <v>521</v>
      </c>
      <c r="N12" s="71">
        <v>718</v>
      </c>
      <c r="O12" s="71">
        <v>801</v>
      </c>
      <c r="P12" s="71">
        <v>605</v>
      </c>
      <c r="Q12" s="71">
        <v>753</v>
      </c>
      <c r="R12" s="71">
        <v>714</v>
      </c>
      <c r="S12" s="71">
        <v>0</v>
      </c>
      <c r="T12" s="514">
        <v>6480</v>
      </c>
      <c r="U12" s="424">
        <v>747</v>
      </c>
      <c r="V12" s="516">
        <v>8.6746987951807224</v>
      </c>
      <c r="W12" s="203">
        <v>6</v>
      </c>
      <c r="X12" s="203">
        <v>4.8000000000000007</v>
      </c>
      <c r="Y12" s="110">
        <v>1</v>
      </c>
      <c r="Z12" s="69">
        <v>1.2500000000000001E-2</v>
      </c>
      <c r="AA12" s="92">
        <v>6</v>
      </c>
      <c r="AB12" s="92">
        <v>8.6746987951807224</v>
      </c>
      <c r="AC12" s="93">
        <v>1.4457831325301205</v>
      </c>
      <c r="AD12" s="94">
        <v>747</v>
      </c>
      <c r="AE12" s="95">
        <v>4482</v>
      </c>
      <c r="AF12" s="94">
        <v>6480</v>
      </c>
      <c r="AG12" s="95">
        <v>373.5</v>
      </c>
      <c r="AH12" s="95">
        <v>4108.5</v>
      </c>
      <c r="AI12" s="95">
        <v>6480</v>
      </c>
      <c r="AJ12" s="96">
        <v>1.5772179627601315</v>
      </c>
      <c r="AK12" s="423">
        <v>2371.5</v>
      </c>
      <c r="AL12" s="178"/>
      <c r="AM12" s="120"/>
      <c r="AN12" s="17"/>
      <c r="AO12" s="5"/>
      <c r="AP12" s="4"/>
      <c r="AQ12" s="56"/>
    </row>
    <row r="13" spans="1:43" s="188" customFormat="1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>
        <v>577</v>
      </c>
      <c r="I13" s="71">
        <v>335</v>
      </c>
      <c r="J13" s="71">
        <v>430</v>
      </c>
      <c r="K13" s="71">
        <v>565</v>
      </c>
      <c r="L13" s="71">
        <v>520</v>
      </c>
      <c r="M13" s="71">
        <v>545</v>
      </c>
      <c r="N13" s="71">
        <v>606</v>
      </c>
      <c r="O13" s="71">
        <v>703</v>
      </c>
      <c r="P13" s="71">
        <v>635</v>
      </c>
      <c r="Q13" s="71">
        <v>651</v>
      </c>
      <c r="R13" s="71">
        <v>703</v>
      </c>
      <c r="S13" s="71">
        <v>0</v>
      </c>
      <c r="T13" s="514">
        <v>6270</v>
      </c>
      <c r="U13" s="424">
        <v>2322</v>
      </c>
      <c r="V13" s="516">
        <v>2.7002583979328167</v>
      </c>
      <c r="W13" s="203">
        <v>6</v>
      </c>
      <c r="X13" s="203">
        <v>4.8000000000000007</v>
      </c>
      <c r="Y13" s="110">
        <v>0.56255383290267003</v>
      </c>
      <c r="Z13" s="69">
        <v>7.0319229112833755E-3</v>
      </c>
      <c r="AA13" s="92">
        <v>6</v>
      </c>
      <c r="AB13" s="92">
        <v>2.7002583979328167</v>
      </c>
      <c r="AC13" s="93">
        <v>0.45004306632213614</v>
      </c>
      <c r="AD13" s="94">
        <v>2322</v>
      </c>
      <c r="AE13" s="95">
        <v>13932</v>
      </c>
      <c r="AF13" s="94">
        <v>6270</v>
      </c>
      <c r="AG13" s="95">
        <v>1161</v>
      </c>
      <c r="AH13" s="95">
        <v>12771</v>
      </c>
      <c r="AI13" s="95">
        <v>6270</v>
      </c>
      <c r="AJ13" s="96">
        <v>0.49095607235142119</v>
      </c>
      <c r="AK13" s="423">
        <v>-6501</v>
      </c>
      <c r="AL13" s="178"/>
      <c r="AM13" s="120"/>
      <c r="AN13" s="17"/>
      <c r="AO13" s="5"/>
      <c r="AP13" s="4"/>
      <c r="AQ13" s="56"/>
    </row>
    <row r="14" spans="1:43" s="188" customFormat="1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>
        <v>23</v>
      </c>
      <c r="I14" s="71">
        <v>8</v>
      </c>
      <c r="J14" s="71">
        <v>26</v>
      </c>
      <c r="K14" s="71">
        <v>17</v>
      </c>
      <c r="L14" s="71">
        <v>18</v>
      </c>
      <c r="M14" s="71">
        <v>9</v>
      </c>
      <c r="N14" s="71">
        <v>21</v>
      </c>
      <c r="O14" s="71">
        <v>42</v>
      </c>
      <c r="P14" s="71">
        <v>18</v>
      </c>
      <c r="Q14" s="71">
        <v>8</v>
      </c>
      <c r="R14" s="71">
        <v>12</v>
      </c>
      <c r="S14" s="71">
        <v>0</v>
      </c>
      <c r="T14" s="514">
        <v>202</v>
      </c>
      <c r="U14" s="555">
        <v>23</v>
      </c>
      <c r="V14" s="516">
        <v>8.7826086956521738</v>
      </c>
      <c r="W14" s="203">
        <v>6</v>
      </c>
      <c r="X14" s="203">
        <v>4.8000000000000007</v>
      </c>
      <c r="Y14" s="110">
        <v>1</v>
      </c>
      <c r="Z14" s="69">
        <v>1.2500000000000001E-2</v>
      </c>
      <c r="AA14" s="92">
        <v>6</v>
      </c>
      <c r="AB14" s="92">
        <v>8.7826086956521738</v>
      </c>
      <c r="AC14" s="93">
        <v>1.463768115942029</v>
      </c>
      <c r="AD14" s="94">
        <v>23</v>
      </c>
      <c r="AE14" s="95">
        <v>138</v>
      </c>
      <c r="AF14" s="94">
        <v>202</v>
      </c>
      <c r="AG14" s="95">
        <v>11.5</v>
      </c>
      <c r="AH14" s="95">
        <v>126.5</v>
      </c>
      <c r="AI14" s="95">
        <v>202</v>
      </c>
      <c r="AJ14" s="96">
        <v>1.5968379446640317</v>
      </c>
      <c r="AK14" s="423">
        <v>75.5</v>
      </c>
      <c r="AL14" s="178"/>
      <c r="AM14" s="120"/>
      <c r="AN14" s="17"/>
      <c r="AO14" s="5"/>
      <c r="AP14" s="4"/>
      <c r="AQ14" s="56"/>
    </row>
    <row r="15" spans="1:43" s="188" customFormat="1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>
        <v>189</v>
      </c>
      <c r="I15" s="111">
        <v>67</v>
      </c>
      <c r="J15" s="111">
        <v>163</v>
      </c>
      <c r="K15" s="111">
        <v>181</v>
      </c>
      <c r="L15" s="111">
        <v>150</v>
      </c>
      <c r="M15" s="111">
        <v>115</v>
      </c>
      <c r="N15" s="111">
        <v>126</v>
      </c>
      <c r="O15" s="111">
        <v>126</v>
      </c>
      <c r="P15" s="111">
        <v>127</v>
      </c>
      <c r="Q15" s="111">
        <v>170</v>
      </c>
      <c r="R15" s="111">
        <v>155</v>
      </c>
      <c r="S15" s="111">
        <v>0</v>
      </c>
      <c r="T15" s="544">
        <v>1569</v>
      </c>
      <c r="U15" s="555">
        <v>572</v>
      </c>
      <c r="V15" s="516">
        <v>2.7430069930069929</v>
      </c>
      <c r="W15" s="203">
        <v>6</v>
      </c>
      <c r="X15" s="203">
        <v>4.8000000000000007</v>
      </c>
      <c r="Y15" s="113">
        <v>0.5714597902097901</v>
      </c>
      <c r="Z15" s="69">
        <v>7.1432473776223762E-3</v>
      </c>
      <c r="AA15" s="545">
        <v>6</v>
      </c>
      <c r="AB15" s="545">
        <v>2.7430069930069929</v>
      </c>
      <c r="AC15" s="546">
        <v>0.45716783216783213</v>
      </c>
      <c r="AD15" s="94">
        <v>572</v>
      </c>
      <c r="AE15" s="95">
        <v>3432</v>
      </c>
      <c r="AF15" s="94">
        <v>1569</v>
      </c>
      <c r="AG15" s="95">
        <v>286</v>
      </c>
      <c r="AH15" s="95">
        <v>3146</v>
      </c>
      <c r="AI15" s="95">
        <v>1569</v>
      </c>
      <c r="AJ15" s="532">
        <v>0.49872854418308965</v>
      </c>
      <c r="AK15" s="423">
        <v>-1577</v>
      </c>
      <c r="AL15" s="178"/>
      <c r="AM15" s="120"/>
      <c r="AN15" s="17"/>
      <c r="AO15" s="5"/>
      <c r="AP15" s="4"/>
      <c r="AQ15" s="56"/>
    </row>
    <row r="16" spans="1:43" s="188" customFormat="1" ht="15" customHeight="1" thickBot="1" x14ac:dyDescent="0.35">
      <c r="A16"/>
      <c r="B16"/>
      <c r="C16" s="62"/>
      <c r="D16" s="63"/>
      <c r="E16" s="64"/>
      <c r="F16" s="103"/>
      <c r="G16" s="547" t="s">
        <v>15</v>
      </c>
      <c r="H16" s="82">
        <v>3412</v>
      </c>
      <c r="I16" s="82">
        <v>2531</v>
      </c>
      <c r="J16" s="82">
        <v>3498</v>
      </c>
      <c r="K16" s="82">
        <v>3518</v>
      </c>
      <c r="L16" s="82">
        <v>3528</v>
      </c>
      <c r="M16" s="82">
        <v>3403</v>
      </c>
      <c r="N16" s="82">
        <v>4158</v>
      </c>
      <c r="O16" s="82">
        <v>4177</v>
      </c>
      <c r="P16" s="82">
        <v>3361</v>
      </c>
      <c r="Q16" s="82">
        <v>4301</v>
      </c>
      <c r="R16" s="82">
        <v>4020</v>
      </c>
      <c r="S16" s="82">
        <v>0</v>
      </c>
      <c r="T16" s="548">
        <v>39907</v>
      </c>
      <c r="U16" s="549">
        <v>9061</v>
      </c>
      <c r="V16" s="207">
        <v>4.4042600154508333</v>
      </c>
      <c r="W16" s="550">
        <v>6</v>
      </c>
      <c r="X16" s="550">
        <v>4.8000000000000007</v>
      </c>
      <c r="Y16" s="498">
        <v>0.91755416988559013</v>
      </c>
      <c r="Z16" s="499">
        <v>1.1469427123569877E-2</v>
      </c>
      <c r="AA16" s="551">
        <v>6</v>
      </c>
      <c r="AB16" s="551">
        <v>4.4042600154508333</v>
      </c>
      <c r="AC16" s="552">
        <v>0.73404333590847226</v>
      </c>
      <c r="AD16" s="535">
        <v>9061</v>
      </c>
      <c r="AE16" s="536">
        <v>54366</v>
      </c>
      <c r="AF16" s="535">
        <v>39907</v>
      </c>
      <c r="AG16" s="95">
        <v>4530.5</v>
      </c>
      <c r="AH16" s="536">
        <v>49835.5</v>
      </c>
      <c r="AI16" s="536">
        <v>39907</v>
      </c>
      <c r="AJ16" s="537">
        <v>0.80077454826378791</v>
      </c>
      <c r="AK16" s="423">
        <v>-9928.5</v>
      </c>
      <c r="AL16" s="178"/>
      <c r="AM16" s="120"/>
      <c r="AN16" s="17"/>
      <c r="AO16" s="5"/>
      <c r="AP16" s="4"/>
      <c r="AQ16" s="56"/>
    </row>
    <row r="17" spans="1:43" s="188" customFormat="1" x14ac:dyDescent="0.25">
      <c r="A17" s="4"/>
      <c r="B17" s="4"/>
      <c r="C17" s="4"/>
      <c r="D17" s="4"/>
      <c r="E17" s="5"/>
      <c r="F17" s="100"/>
      <c r="V17" s="186"/>
      <c r="W17" s="205"/>
      <c r="X17" s="206"/>
      <c r="Z17" s="191"/>
      <c r="AA17" s="191"/>
      <c r="AB17" s="191"/>
      <c r="AC17" s="191"/>
      <c r="AD17" s="191"/>
      <c r="AE17" s="191"/>
      <c r="AF17" s="191"/>
      <c r="AG17" s="191"/>
      <c r="AH17" s="204"/>
      <c r="AI17" s="191"/>
      <c r="AJ17" s="56"/>
      <c r="AK17" s="17"/>
      <c r="AL17" s="17"/>
      <c r="AM17" s="56"/>
      <c r="AN17" s="4"/>
      <c r="AO17" s="4"/>
      <c r="AP17" s="4"/>
      <c r="AQ17" s="56"/>
    </row>
    <row r="18" spans="1:43" s="188" customFormat="1" x14ac:dyDescent="0.25">
      <c r="A18" s="4"/>
      <c r="B18" s="4"/>
      <c r="C18" s="4"/>
      <c r="D18" s="4"/>
      <c r="E18" s="5"/>
      <c r="F18" s="100"/>
      <c r="V18" s="186"/>
      <c r="W18" s="205"/>
      <c r="X18" s="206"/>
      <c r="Z18" s="191"/>
      <c r="AA18" s="191"/>
      <c r="AB18" s="191"/>
      <c r="AC18" s="191"/>
      <c r="AD18" s="191"/>
      <c r="AE18" s="191"/>
      <c r="AF18" s="191"/>
      <c r="AG18" s="191"/>
      <c r="AH18" s="204"/>
      <c r="AI18" s="191"/>
      <c r="AJ18" s="56"/>
      <c r="AK18" s="17"/>
      <c r="AL18" s="17"/>
      <c r="AM18" s="56"/>
      <c r="AN18" s="4"/>
      <c r="AO18" s="4"/>
      <c r="AP18" s="4"/>
      <c r="AQ18" s="56"/>
    </row>
    <row r="19" spans="1:43" x14ac:dyDescent="0.25">
      <c r="W19" s="208"/>
    </row>
    <row r="20" spans="1:43" x14ac:dyDescent="0.25">
      <c r="Q20" s="4"/>
      <c r="R20" s="4"/>
      <c r="S20" s="4"/>
      <c r="T20" s="4"/>
    </row>
    <row r="22" spans="1:43" x14ac:dyDescent="0.25">
      <c r="Q22" s="4"/>
      <c r="R22" s="4"/>
      <c r="S22" s="4"/>
      <c r="T22" s="4"/>
    </row>
    <row r="24" spans="1:43" x14ac:dyDescent="0.25">
      <c r="Q24" s="4"/>
      <c r="R24" s="4"/>
      <c r="S24" s="4"/>
      <c r="T24" s="4"/>
    </row>
    <row r="26" spans="1:43" x14ac:dyDescent="0.25">
      <c r="Q26" s="4"/>
      <c r="R26" s="4"/>
      <c r="S26" s="4"/>
      <c r="T26" s="4"/>
      <c r="W26" s="208"/>
    </row>
    <row r="28" spans="1:43" x14ac:dyDescent="0.25">
      <c r="Q28" s="4"/>
      <c r="R28" s="4"/>
      <c r="S28" s="4"/>
      <c r="T28" s="4"/>
    </row>
  </sheetData>
  <autoFilter ref="G6:G16" xr:uid="{00000000-0001-0000-0D00-000000000000}"/>
  <mergeCells count="2"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Q37" sqref="Q37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1.140625" style="4" customWidth="1"/>
    <col min="8" max="8" width="26.85546875" style="4" customWidth="1"/>
    <col min="9" max="9" width="23.5703125" style="4" customWidth="1"/>
    <col min="10" max="10" width="14.85546875" style="5" customWidth="1"/>
    <col min="11" max="11" width="14.85546875" style="4" customWidth="1"/>
    <col min="12" max="12" width="17.28515625" style="4" customWidth="1"/>
    <col min="13" max="13" width="18.28515625" style="4" customWidth="1"/>
    <col min="14" max="14" width="14" style="4" customWidth="1"/>
    <col min="15" max="15" width="8" style="5" customWidth="1"/>
    <col min="16" max="16" width="11.42578125" style="4" customWidth="1"/>
    <col min="17" max="16384" width="11.42578125" style="4"/>
  </cols>
  <sheetData>
    <row r="1" spans="1:25" s="2" customFormat="1" ht="37.5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3"/>
    </row>
    <row r="2" spans="1:25" s="2" customFormat="1" ht="23.25" customHeight="1" x14ac:dyDescent="0.45">
      <c r="E2" s="3"/>
      <c r="F2" s="98"/>
      <c r="G2" s="837" t="s">
        <v>2</v>
      </c>
      <c r="H2" s="838"/>
      <c r="I2" s="838"/>
      <c r="J2" s="838"/>
      <c r="K2" s="839" t="s">
        <v>542</v>
      </c>
      <c r="L2" s="839"/>
      <c r="M2" s="839"/>
      <c r="N2" s="839"/>
      <c r="O2" s="3"/>
    </row>
    <row r="3" spans="1:25" ht="60.75" thickBot="1" x14ac:dyDescent="0.3">
      <c r="O3" s="4"/>
      <c r="R3" s="5"/>
      <c r="U3" s="85" t="s">
        <v>45</v>
      </c>
      <c r="V3" s="86">
        <v>12</v>
      </c>
      <c r="W3" s="5"/>
      <c r="X3" s="5"/>
    </row>
    <row r="4" spans="1:25" ht="15" customHeight="1" x14ac:dyDescent="0.25">
      <c r="G4" s="57"/>
      <c r="H4" s="840" t="s">
        <v>471</v>
      </c>
      <c r="I4" s="841"/>
      <c r="J4" s="841"/>
      <c r="K4" s="841"/>
      <c r="L4" s="841"/>
      <c r="M4" s="841"/>
      <c r="N4" s="842"/>
      <c r="O4" s="4"/>
      <c r="R4" s="5"/>
      <c r="U4" s="85" t="s">
        <v>46</v>
      </c>
      <c r="V4" s="86">
        <v>11</v>
      </c>
      <c r="W4" s="5"/>
    </row>
    <row r="5" spans="1:25" ht="23.25" customHeight="1" thickBot="1" x14ac:dyDescent="0.3">
      <c r="G5" s="57"/>
      <c r="H5" s="898"/>
      <c r="I5" s="854"/>
      <c r="J5" s="854"/>
      <c r="K5" s="854"/>
      <c r="L5" s="854"/>
      <c r="M5" s="854"/>
      <c r="N5" s="855"/>
      <c r="O5" s="87" t="s">
        <v>47</v>
      </c>
      <c r="P5" s="87" t="s">
        <v>48</v>
      </c>
      <c r="Q5" s="87" t="s">
        <v>49</v>
      </c>
      <c r="R5" s="87" t="s">
        <v>50</v>
      </c>
      <c r="S5" s="87" t="s">
        <v>51</v>
      </c>
      <c r="T5" s="87" t="s">
        <v>52</v>
      </c>
      <c r="U5" s="87" t="s">
        <v>45</v>
      </c>
      <c r="V5" s="87" t="s">
        <v>53</v>
      </c>
      <c r="W5" s="87" t="s">
        <v>54</v>
      </c>
      <c r="X5" s="87" t="s">
        <v>55</v>
      </c>
      <c r="Y5" s="87" t="s">
        <v>56</v>
      </c>
    </row>
    <row r="6" spans="1:25" ht="27.75" customHeight="1" thickBot="1" x14ac:dyDescent="0.3">
      <c r="G6" s="58"/>
      <c r="H6" s="862" t="s">
        <v>4</v>
      </c>
      <c r="I6" s="59" t="s">
        <v>5</v>
      </c>
      <c r="J6" s="843" t="s">
        <v>6</v>
      </c>
      <c r="K6" s="845">
        <v>2024</v>
      </c>
      <c r="L6" s="846"/>
      <c r="M6" s="847" t="s">
        <v>7</v>
      </c>
      <c r="N6" s="848"/>
      <c r="O6" s="88" t="s">
        <v>57</v>
      </c>
      <c r="P6" s="88" t="s">
        <v>58</v>
      </c>
      <c r="Q6" s="88" t="s">
        <v>59</v>
      </c>
      <c r="R6" s="89" t="s">
        <v>60</v>
      </c>
      <c r="S6" s="89" t="s">
        <v>61</v>
      </c>
      <c r="T6" s="89" t="s">
        <v>62</v>
      </c>
      <c r="U6" s="89" t="s">
        <v>63</v>
      </c>
      <c r="V6" s="89" t="s">
        <v>64</v>
      </c>
      <c r="W6" s="89" t="s">
        <v>65</v>
      </c>
      <c r="X6" s="90" t="s">
        <v>66</v>
      </c>
      <c r="Y6" s="90" t="s">
        <v>67</v>
      </c>
    </row>
    <row r="7" spans="1:25" ht="79.5" thickBot="1" x14ac:dyDescent="0.3">
      <c r="G7" s="594" t="s">
        <v>430</v>
      </c>
      <c r="H7" s="849" t="s">
        <v>124</v>
      </c>
      <c r="I7" s="10" t="s">
        <v>125</v>
      </c>
      <c r="J7" s="844"/>
      <c r="K7" s="11" t="s">
        <v>11</v>
      </c>
      <c r="L7" s="61" t="s">
        <v>43</v>
      </c>
      <c r="M7" s="13" t="s">
        <v>13</v>
      </c>
      <c r="N7" s="13" t="s">
        <v>539</v>
      </c>
      <c r="O7" s="91" t="s">
        <v>68</v>
      </c>
      <c r="P7" s="91" t="s">
        <v>69</v>
      </c>
      <c r="Q7" s="91" t="s">
        <v>70</v>
      </c>
      <c r="R7" s="91" t="s">
        <v>71</v>
      </c>
      <c r="S7" s="91" t="s">
        <v>72</v>
      </c>
      <c r="T7" s="91" t="s">
        <v>73</v>
      </c>
      <c r="U7" s="91" t="s">
        <v>74</v>
      </c>
      <c r="V7" s="91" t="s">
        <v>75</v>
      </c>
      <c r="W7" s="91" t="s">
        <v>76</v>
      </c>
      <c r="X7" s="91" t="s">
        <v>77</v>
      </c>
      <c r="Y7" s="91" t="s">
        <v>78</v>
      </c>
    </row>
    <row r="8" spans="1:25" ht="15" customHeight="1" x14ac:dyDescent="0.3">
      <c r="A8" s="209"/>
      <c r="B8" s="209"/>
      <c r="C8" s="62"/>
      <c r="D8" s="63"/>
      <c r="E8" s="64"/>
      <c r="F8" s="103"/>
      <c r="G8" s="76" t="s">
        <v>15</v>
      </c>
      <c r="H8" s="37">
        <v>53829</v>
      </c>
      <c r="I8" s="38">
        <v>52643</v>
      </c>
      <c r="J8" s="39">
        <v>1.0225291111828734</v>
      </c>
      <c r="K8" s="40">
        <v>0.85</v>
      </c>
      <c r="L8" s="41">
        <v>0.51</v>
      </c>
      <c r="M8" s="122">
        <v>1</v>
      </c>
      <c r="N8" s="75">
        <v>6.4100000000000004E-2</v>
      </c>
      <c r="O8" s="142">
        <v>0.85</v>
      </c>
      <c r="P8" s="142">
        <v>1.0225291111828734</v>
      </c>
      <c r="Q8" s="143">
        <v>1.2029754249210276</v>
      </c>
      <c r="R8" s="94">
        <v>52643</v>
      </c>
      <c r="S8" s="95">
        <v>44746.549999999996</v>
      </c>
      <c r="T8" s="94">
        <v>53829</v>
      </c>
      <c r="U8" s="95">
        <v>3728.8791666666662</v>
      </c>
      <c r="V8" s="95">
        <v>41017.67083333333</v>
      </c>
      <c r="W8" s="95">
        <v>53829</v>
      </c>
      <c r="X8" s="96">
        <v>1.3123368271865754</v>
      </c>
      <c r="Y8" s="97">
        <v>-12811.32916666667</v>
      </c>
    </row>
    <row r="9" spans="1:25" ht="18" customHeight="1" x14ac:dyDescent="0.25">
      <c r="K9" s="56"/>
      <c r="N9" s="56"/>
      <c r="O9" s="119"/>
    </row>
    <row r="10" spans="1:25" ht="17.25" hidden="1" customHeight="1" x14ac:dyDescent="0.3">
      <c r="G10" s="15" t="s">
        <v>16</v>
      </c>
      <c r="H10" s="32">
        <v>15468</v>
      </c>
      <c r="I10" s="33">
        <v>12131.8</v>
      </c>
      <c r="J10" s="34">
        <v>1.2749962907400387</v>
      </c>
      <c r="K10" s="35">
        <v>0.85</v>
      </c>
      <c r="L10" s="36">
        <v>0.51</v>
      </c>
      <c r="M10" s="118">
        <v>1</v>
      </c>
      <c r="N10" s="69">
        <v>5.21E-2</v>
      </c>
      <c r="O10" s="119"/>
      <c r="P10" s="120"/>
    </row>
    <row r="11" spans="1:25" ht="17.25" hidden="1" customHeight="1" x14ac:dyDescent="0.3">
      <c r="G11" s="18" t="s">
        <v>17</v>
      </c>
      <c r="H11" s="37">
        <v>6392</v>
      </c>
      <c r="I11" s="38">
        <v>4264.6000000000004</v>
      </c>
      <c r="J11" s="39">
        <v>1.4988510059560098</v>
      </c>
      <c r="K11" s="40">
        <v>0.85</v>
      </c>
      <c r="L11" s="41">
        <v>0.51</v>
      </c>
      <c r="M11" s="122">
        <v>1</v>
      </c>
      <c r="N11" s="75">
        <v>5.21E-2</v>
      </c>
      <c r="O11" s="119"/>
      <c r="P11" s="120"/>
    </row>
    <row r="12" spans="1:25" ht="17.25" hidden="1" customHeight="1" x14ac:dyDescent="0.3">
      <c r="G12" s="27" t="s">
        <v>18</v>
      </c>
      <c r="H12" s="51">
        <v>3763</v>
      </c>
      <c r="I12" s="52">
        <v>4265.3999999999996</v>
      </c>
      <c r="J12" s="53">
        <v>0.88221503258779954</v>
      </c>
      <c r="K12" s="40">
        <v>0.85</v>
      </c>
      <c r="L12" s="41">
        <v>0.51</v>
      </c>
      <c r="M12" s="122">
        <v>1</v>
      </c>
      <c r="N12" s="75">
        <v>5.21E-2</v>
      </c>
    </row>
    <row r="13" spans="1:25" ht="18" hidden="1" customHeight="1" thickBot="1" x14ac:dyDescent="0.35">
      <c r="G13" s="26" t="s">
        <v>19</v>
      </c>
      <c r="H13" s="46">
        <v>11267</v>
      </c>
      <c r="I13" s="47">
        <v>9240.7999999999993</v>
      </c>
      <c r="J13" s="48">
        <v>1.2192667301532336</v>
      </c>
      <c r="K13" s="49">
        <v>0.85</v>
      </c>
      <c r="L13" s="50">
        <v>0.51</v>
      </c>
      <c r="M13" s="125">
        <v>1</v>
      </c>
      <c r="N13" s="81">
        <v>5.21E-2</v>
      </c>
    </row>
    <row r="14" spans="1:25" ht="5.25" hidden="1" customHeight="1" thickBot="1" x14ac:dyDescent="0.25"/>
    <row r="15" spans="1:25" ht="18" hidden="1" customHeight="1" thickBot="1" x14ac:dyDescent="0.35">
      <c r="G15" s="28" t="s">
        <v>20</v>
      </c>
      <c r="H15" s="29">
        <v>90719</v>
      </c>
      <c r="I15" s="210">
        <v>82545.600000000006</v>
      </c>
    </row>
    <row r="24" spans="8:16" x14ac:dyDescent="0.25">
      <c r="N24" s="56"/>
      <c r="O24" s="56"/>
      <c r="P24" s="56"/>
    </row>
    <row r="32" spans="8:16" x14ac:dyDescent="0.25">
      <c r="H32" s="14"/>
      <c r="I32" s="14"/>
    </row>
    <row r="33" spans="8:9" x14ac:dyDescent="0.25">
      <c r="H33" s="14"/>
      <c r="I33" s="14"/>
    </row>
    <row r="34" spans="8:9" x14ac:dyDescent="0.25">
      <c r="H34" s="14"/>
      <c r="I34" s="14"/>
    </row>
    <row r="35" spans="8:9" x14ac:dyDescent="0.25">
      <c r="H35" s="14"/>
      <c r="I35" s="14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AB25" sqref="AB2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2.140625" style="4" customWidth="1"/>
    <col min="8" max="20" width="9.7109375" style="4" customWidth="1"/>
    <col min="21" max="22" width="5" style="4" bestFit="1" customWidth="1"/>
    <col min="23" max="23" width="5.42578125" style="4" bestFit="1" customWidth="1"/>
    <col min="24" max="24" width="4.85546875" style="4" bestFit="1" customWidth="1"/>
    <col min="25" max="25" width="5.85546875" style="4" bestFit="1" customWidth="1"/>
    <col min="26" max="26" width="4.7109375" style="4" bestFit="1" customWidth="1"/>
    <col min="27" max="27" width="4" style="4" bestFit="1" customWidth="1"/>
    <col min="28" max="28" width="5.28515625" style="4" bestFit="1" customWidth="1"/>
    <col min="29" max="29" width="5.85546875" style="4" bestFit="1" customWidth="1"/>
    <col min="30" max="30" width="4.85546875" style="4" bestFit="1" customWidth="1"/>
    <col min="31" max="31" width="5.42578125" style="4" bestFit="1" customWidth="1"/>
    <col min="32" max="32" width="4.5703125" style="4" bestFit="1" customWidth="1"/>
    <col min="33" max="33" width="6.42578125" style="4" bestFit="1" customWidth="1"/>
    <col min="34" max="34" width="14.85546875" style="5" customWidth="1"/>
    <col min="35" max="35" width="12.5703125" style="4" customWidth="1"/>
    <col min="36" max="36" width="14.140625" style="4" customWidth="1"/>
    <col min="37" max="37" width="16.42578125" style="4" customWidth="1"/>
    <col min="38" max="38" width="15" style="56" customWidth="1"/>
    <col min="39" max="40" width="12.7109375" style="56" customWidth="1"/>
    <col min="41" max="43" width="12.7109375" style="4" customWidth="1"/>
    <col min="44" max="44" width="12.7109375" style="56" customWidth="1"/>
    <col min="45" max="45" width="12.7109375" style="4" customWidth="1"/>
    <col min="46" max="46" width="12.7109375" style="5" customWidth="1"/>
    <col min="47" max="48" width="12.7109375" style="4" customWidth="1"/>
    <col min="49" max="49" width="12.7109375" style="5" customWidth="1"/>
    <col min="50" max="50" width="11.42578125" style="5"/>
    <col min="51" max="16384" width="11.42578125" style="4"/>
  </cols>
  <sheetData>
    <row r="1" spans="1:50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836"/>
      <c r="AC1" s="836"/>
      <c r="AD1" s="836"/>
      <c r="AE1" s="836"/>
      <c r="AF1" s="836"/>
      <c r="AG1" s="836"/>
      <c r="AH1" s="836"/>
      <c r="AI1" s="836"/>
      <c r="AJ1" s="836"/>
      <c r="AK1" s="836"/>
      <c r="AL1" s="836"/>
      <c r="AM1" s="55"/>
      <c r="AN1" s="55"/>
      <c r="AR1" s="55"/>
      <c r="AT1" s="3"/>
      <c r="AW1" s="3"/>
      <c r="AX1" s="3"/>
    </row>
    <row r="2" spans="1:50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9" t="s">
        <v>542</v>
      </c>
      <c r="AJ2" s="839"/>
      <c r="AK2" s="839"/>
      <c r="AL2" s="839"/>
      <c r="AM2" s="55"/>
      <c r="AN2" s="55"/>
      <c r="AR2" s="55"/>
      <c r="AT2" s="3"/>
      <c r="AW2" s="3"/>
      <c r="AX2" s="3"/>
    </row>
    <row r="3" spans="1:50" ht="3" customHeight="1" thickBot="1" x14ac:dyDescent="0.3"/>
    <row r="4" spans="1:50" ht="15" customHeight="1" x14ac:dyDescent="0.25">
      <c r="G4" s="57"/>
      <c r="H4" s="986" t="s">
        <v>470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  <c r="AJ4" s="986"/>
      <c r="AK4" s="986"/>
      <c r="AL4" s="995"/>
      <c r="AM4" s="4"/>
      <c r="AN4" s="4"/>
      <c r="AP4" s="5"/>
      <c r="AR4" s="4"/>
      <c r="AS4" s="85" t="s">
        <v>45</v>
      </c>
      <c r="AT4" s="86">
        <v>12</v>
      </c>
      <c r="AU4" s="5"/>
      <c r="AV4" s="5"/>
      <c r="AW4" s="4"/>
    </row>
    <row r="5" spans="1:50" ht="33" customHeight="1" thickBot="1" x14ac:dyDescent="0.3">
      <c r="G5" s="5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7"/>
      <c r="AI5" s="997"/>
      <c r="AJ5" s="997"/>
      <c r="AK5" s="997"/>
      <c r="AL5" s="998"/>
      <c r="AM5" s="4"/>
      <c r="AN5" s="4"/>
      <c r="AP5" s="5"/>
      <c r="AR5" s="4"/>
      <c r="AS5" s="85" t="s">
        <v>46</v>
      </c>
      <c r="AT5" s="86">
        <v>11</v>
      </c>
      <c r="AU5" s="5"/>
      <c r="AW5" s="4"/>
    </row>
    <row r="6" spans="1:50" ht="22.5" customHeight="1" thickBot="1" x14ac:dyDescent="0.3">
      <c r="G6" s="57"/>
      <c r="H6" s="988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9"/>
      <c r="U6" s="987" t="s">
        <v>5</v>
      </c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9"/>
      <c r="AH6" s="843" t="s">
        <v>6</v>
      </c>
      <c r="AI6" s="845">
        <v>2024</v>
      </c>
      <c r="AJ6" s="846"/>
      <c r="AK6" s="847" t="s">
        <v>7</v>
      </c>
      <c r="AL6" s="848"/>
      <c r="AM6" s="87" t="s">
        <v>47</v>
      </c>
      <c r="AN6" s="87" t="s">
        <v>48</v>
      </c>
      <c r="AO6" s="87" t="s">
        <v>49</v>
      </c>
      <c r="AP6" s="87" t="s">
        <v>50</v>
      </c>
      <c r="AQ6" s="87" t="s">
        <v>51</v>
      </c>
      <c r="AR6" s="87" t="s">
        <v>52</v>
      </c>
      <c r="AS6" s="87" t="s">
        <v>45</v>
      </c>
      <c r="AT6" s="87" t="s">
        <v>53</v>
      </c>
      <c r="AU6" s="87" t="s">
        <v>54</v>
      </c>
      <c r="AV6" s="87" t="s">
        <v>55</v>
      </c>
      <c r="AW6" s="87" t="s">
        <v>56</v>
      </c>
    </row>
    <row r="7" spans="1:50" ht="99.75" customHeight="1" thickBot="1" x14ac:dyDescent="0.3">
      <c r="G7" s="594" t="s">
        <v>430</v>
      </c>
      <c r="H7" s="1069" t="s">
        <v>438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5"/>
      <c r="U7" s="983" t="s">
        <v>126</v>
      </c>
      <c r="V7" s="984"/>
      <c r="W7" s="984"/>
      <c r="X7" s="984"/>
      <c r="Y7" s="984"/>
      <c r="Z7" s="984"/>
      <c r="AA7" s="984"/>
      <c r="AB7" s="984"/>
      <c r="AC7" s="984"/>
      <c r="AD7" s="984"/>
      <c r="AE7" s="984"/>
      <c r="AF7" s="984"/>
      <c r="AG7" s="985"/>
      <c r="AH7" s="899"/>
      <c r="AI7" s="11" t="s">
        <v>11</v>
      </c>
      <c r="AJ7" s="11" t="s">
        <v>12</v>
      </c>
      <c r="AK7" s="13" t="s">
        <v>13</v>
      </c>
      <c r="AL7" s="13" t="s">
        <v>538</v>
      </c>
      <c r="AM7" s="88" t="s">
        <v>57</v>
      </c>
      <c r="AN7" s="88" t="s">
        <v>58</v>
      </c>
      <c r="AO7" s="88" t="s">
        <v>59</v>
      </c>
      <c r="AP7" s="89" t="s">
        <v>60</v>
      </c>
      <c r="AQ7" s="89" t="s">
        <v>61</v>
      </c>
      <c r="AR7" s="89" t="s">
        <v>62</v>
      </c>
      <c r="AS7" s="89" t="s">
        <v>63</v>
      </c>
      <c r="AT7" s="89" t="s">
        <v>64</v>
      </c>
      <c r="AU7" s="89" t="s">
        <v>65</v>
      </c>
      <c r="AV7" s="90" t="s">
        <v>66</v>
      </c>
      <c r="AW7" s="90" t="s">
        <v>67</v>
      </c>
    </row>
    <row r="8" spans="1:50" ht="18" thickBot="1" x14ac:dyDescent="0.3">
      <c r="G8" s="431"/>
      <c r="H8" s="442" t="s">
        <v>188</v>
      </c>
      <c r="I8" s="442" t="s">
        <v>189</v>
      </c>
      <c r="J8" s="442" t="s">
        <v>190</v>
      </c>
      <c r="K8" s="442" t="s">
        <v>191</v>
      </c>
      <c r="L8" s="442" t="s">
        <v>192</v>
      </c>
      <c r="M8" s="442" t="s">
        <v>193</v>
      </c>
      <c r="N8" s="442" t="s">
        <v>194</v>
      </c>
      <c r="O8" s="442" t="s">
        <v>195</v>
      </c>
      <c r="P8" s="442" t="s">
        <v>422</v>
      </c>
      <c r="Q8" s="442" t="s">
        <v>197</v>
      </c>
      <c r="R8" s="442" t="s">
        <v>198</v>
      </c>
      <c r="S8" s="442" t="s">
        <v>199</v>
      </c>
      <c r="T8" s="866" t="s">
        <v>200</v>
      </c>
      <c r="U8" s="442" t="s">
        <v>188</v>
      </c>
      <c r="V8" s="442" t="s">
        <v>189</v>
      </c>
      <c r="W8" s="442" t="s">
        <v>190</v>
      </c>
      <c r="X8" s="442" t="s">
        <v>191</v>
      </c>
      <c r="Y8" s="442" t="s">
        <v>192</v>
      </c>
      <c r="Z8" s="442" t="s">
        <v>193</v>
      </c>
      <c r="AA8" s="442" t="s">
        <v>194</v>
      </c>
      <c r="AB8" s="442" t="s">
        <v>195</v>
      </c>
      <c r="AC8" s="442" t="s">
        <v>422</v>
      </c>
      <c r="AD8" s="442" t="s">
        <v>197</v>
      </c>
      <c r="AE8" s="442" t="s">
        <v>198</v>
      </c>
      <c r="AF8" s="442" t="s">
        <v>199</v>
      </c>
      <c r="AG8" s="866" t="s">
        <v>200</v>
      </c>
      <c r="AH8" s="636"/>
      <c r="AI8" s="639">
        <v>0.90710000000000002</v>
      </c>
      <c r="AJ8" s="435">
        <v>1</v>
      </c>
      <c r="AK8" s="116"/>
      <c r="AL8" s="434">
        <v>6.25</v>
      </c>
      <c r="AM8" s="91" t="s">
        <v>68</v>
      </c>
      <c r="AN8" s="91" t="s">
        <v>69</v>
      </c>
      <c r="AO8" s="91" t="s">
        <v>70</v>
      </c>
      <c r="AP8" s="91" t="s">
        <v>71</v>
      </c>
      <c r="AQ8" s="91" t="s">
        <v>72</v>
      </c>
      <c r="AR8" s="91" t="s">
        <v>73</v>
      </c>
      <c r="AS8" s="91" t="s">
        <v>74</v>
      </c>
      <c r="AT8" s="91" t="s">
        <v>75</v>
      </c>
      <c r="AU8" s="91" t="s">
        <v>76</v>
      </c>
      <c r="AV8" s="91" t="s">
        <v>77</v>
      </c>
      <c r="AW8" s="91" t="s">
        <v>78</v>
      </c>
    </row>
    <row r="9" spans="1:50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32">
        <v>15</v>
      </c>
      <c r="I9" s="32">
        <v>28</v>
      </c>
      <c r="J9" s="32">
        <v>18</v>
      </c>
      <c r="K9" s="32">
        <v>25</v>
      </c>
      <c r="L9" s="32">
        <v>19</v>
      </c>
      <c r="M9" s="32">
        <v>18</v>
      </c>
      <c r="N9" s="32">
        <v>19</v>
      </c>
      <c r="O9" s="32">
        <v>12</v>
      </c>
      <c r="P9" s="32">
        <v>27</v>
      </c>
      <c r="Q9" s="32">
        <v>19</v>
      </c>
      <c r="R9" s="32">
        <v>11</v>
      </c>
      <c r="S9" s="32">
        <v>0</v>
      </c>
      <c r="T9" s="517">
        <v>211</v>
      </c>
      <c r="U9" s="32">
        <v>17</v>
      </c>
      <c r="V9" s="32">
        <v>29</v>
      </c>
      <c r="W9" s="32">
        <v>18</v>
      </c>
      <c r="X9" s="32">
        <v>26</v>
      </c>
      <c r="Y9" s="32">
        <v>20</v>
      </c>
      <c r="Z9" s="32">
        <v>19</v>
      </c>
      <c r="AA9" s="32">
        <v>19</v>
      </c>
      <c r="AB9" s="32">
        <v>14</v>
      </c>
      <c r="AC9" s="32">
        <v>28</v>
      </c>
      <c r="AD9" s="32">
        <v>22</v>
      </c>
      <c r="AE9" s="32">
        <v>11</v>
      </c>
      <c r="AF9" s="32">
        <v>0</v>
      </c>
      <c r="AG9" s="538">
        <v>223</v>
      </c>
      <c r="AH9" s="44">
        <v>0.94618834080717484</v>
      </c>
      <c r="AI9" s="36">
        <v>0.90710000000000002</v>
      </c>
      <c r="AJ9" s="36">
        <v>0.90710000000000002</v>
      </c>
      <c r="AK9" s="107">
        <v>1</v>
      </c>
      <c r="AL9" s="69">
        <v>6.25E-2</v>
      </c>
      <c r="AM9" s="142">
        <v>0.90710000000000002</v>
      </c>
      <c r="AN9" s="142">
        <v>0.94618834080717484</v>
      </c>
      <c r="AO9" s="143">
        <v>1.0430915453722576</v>
      </c>
      <c r="AP9" s="94">
        <v>223</v>
      </c>
      <c r="AQ9" s="95">
        <v>202.2833</v>
      </c>
      <c r="AR9" s="94">
        <v>211</v>
      </c>
      <c r="AS9" s="95">
        <v>16.856941666666668</v>
      </c>
      <c r="AT9" s="95">
        <v>185.42635833333335</v>
      </c>
      <c r="AU9" s="95">
        <v>211</v>
      </c>
      <c r="AV9" s="96">
        <v>1.1379180494970083</v>
      </c>
      <c r="AW9" s="423">
        <v>25.573641666666646</v>
      </c>
    </row>
    <row r="10" spans="1:50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37">
        <v>21</v>
      </c>
      <c r="I10" s="37">
        <v>10</v>
      </c>
      <c r="J10" s="37">
        <v>18</v>
      </c>
      <c r="K10" s="37">
        <v>13</v>
      </c>
      <c r="L10" s="37">
        <v>9</v>
      </c>
      <c r="M10" s="37">
        <v>18</v>
      </c>
      <c r="N10" s="37">
        <v>21</v>
      </c>
      <c r="O10" s="37">
        <v>15</v>
      </c>
      <c r="P10" s="37">
        <v>14</v>
      </c>
      <c r="Q10" s="37">
        <v>17</v>
      </c>
      <c r="R10" s="37">
        <v>14</v>
      </c>
      <c r="S10" s="37">
        <v>0</v>
      </c>
      <c r="T10" s="518">
        <v>170</v>
      </c>
      <c r="U10" s="37">
        <v>21</v>
      </c>
      <c r="V10" s="37">
        <v>12</v>
      </c>
      <c r="W10" s="37">
        <v>18</v>
      </c>
      <c r="X10" s="37">
        <v>15</v>
      </c>
      <c r="Y10" s="37">
        <v>13</v>
      </c>
      <c r="Z10" s="37">
        <v>19</v>
      </c>
      <c r="AA10" s="37">
        <v>22</v>
      </c>
      <c r="AB10" s="37">
        <v>16</v>
      </c>
      <c r="AC10" s="37">
        <v>14</v>
      </c>
      <c r="AD10" s="37">
        <v>17</v>
      </c>
      <c r="AE10" s="37">
        <v>17</v>
      </c>
      <c r="AF10" s="37">
        <v>0</v>
      </c>
      <c r="AG10" s="539">
        <v>184</v>
      </c>
      <c r="AH10" s="39">
        <v>0.92391304347826086</v>
      </c>
      <c r="AI10" s="41">
        <v>0.90710000000000002</v>
      </c>
      <c r="AJ10" s="41">
        <v>0.90710000000000002</v>
      </c>
      <c r="AK10" s="110">
        <v>1</v>
      </c>
      <c r="AL10" s="69">
        <v>6.25E-2</v>
      </c>
      <c r="AM10" s="142">
        <v>0.90710000000000002</v>
      </c>
      <c r="AN10" s="142">
        <v>0.92391304347826086</v>
      </c>
      <c r="AO10" s="143">
        <v>1.0185349393432486</v>
      </c>
      <c r="AP10" s="94">
        <v>184</v>
      </c>
      <c r="AQ10" s="95">
        <v>166.90639999999999</v>
      </c>
      <c r="AR10" s="94">
        <v>170</v>
      </c>
      <c r="AS10" s="95">
        <v>13.908866666666666</v>
      </c>
      <c r="AT10" s="95">
        <v>152.99753333333334</v>
      </c>
      <c r="AU10" s="95">
        <v>170</v>
      </c>
      <c r="AV10" s="96">
        <v>1.1111290247380894</v>
      </c>
      <c r="AW10" s="423">
        <v>17.002466666666663</v>
      </c>
    </row>
    <row r="11" spans="1:50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37">
        <v>21</v>
      </c>
      <c r="I11" s="37">
        <v>13</v>
      </c>
      <c r="J11" s="37">
        <v>16</v>
      </c>
      <c r="K11" s="37">
        <v>7</v>
      </c>
      <c r="L11" s="37">
        <v>9</v>
      </c>
      <c r="M11" s="37">
        <v>13</v>
      </c>
      <c r="N11" s="37">
        <v>8</v>
      </c>
      <c r="O11" s="37">
        <v>11</v>
      </c>
      <c r="P11" s="37">
        <v>7</v>
      </c>
      <c r="Q11" s="37">
        <v>9</v>
      </c>
      <c r="R11" s="37">
        <v>13</v>
      </c>
      <c r="S11" s="37">
        <v>0</v>
      </c>
      <c r="T11" s="518">
        <v>127</v>
      </c>
      <c r="U11" s="37">
        <v>22</v>
      </c>
      <c r="V11" s="37">
        <v>16</v>
      </c>
      <c r="W11" s="37">
        <v>20</v>
      </c>
      <c r="X11" s="37">
        <v>11</v>
      </c>
      <c r="Y11" s="37">
        <v>9</v>
      </c>
      <c r="Z11" s="37">
        <v>14</v>
      </c>
      <c r="AA11" s="37">
        <v>9</v>
      </c>
      <c r="AB11" s="37">
        <v>11</v>
      </c>
      <c r="AC11" s="37">
        <v>7</v>
      </c>
      <c r="AD11" s="37">
        <v>9</v>
      </c>
      <c r="AE11" s="37">
        <v>15</v>
      </c>
      <c r="AF11" s="37">
        <v>0</v>
      </c>
      <c r="AG11" s="539">
        <v>143</v>
      </c>
      <c r="AH11" s="39">
        <v>0.88811188811188813</v>
      </c>
      <c r="AI11" s="41">
        <v>0.90710000000000002</v>
      </c>
      <c r="AJ11" s="41">
        <v>0.90710000000000002</v>
      </c>
      <c r="AK11" s="110">
        <v>0.97906723416590025</v>
      </c>
      <c r="AL11" s="69">
        <v>6.1191702135368765E-2</v>
      </c>
      <c r="AM11" s="142">
        <v>0.90710000000000002</v>
      </c>
      <c r="AN11" s="142">
        <v>0.88811188811188813</v>
      </c>
      <c r="AO11" s="143">
        <v>0.97906723416590025</v>
      </c>
      <c r="AP11" s="94">
        <v>143</v>
      </c>
      <c r="AQ11" s="95">
        <v>129.71530000000001</v>
      </c>
      <c r="AR11" s="94">
        <v>127</v>
      </c>
      <c r="AS11" s="95">
        <v>10.809608333333335</v>
      </c>
      <c r="AT11" s="95">
        <v>118.90569166666668</v>
      </c>
      <c r="AU11" s="95">
        <v>127</v>
      </c>
      <c r="AV11" s="96">
        <v>1.0680733463628</v>
      </c>
      <c r="AW11" s="423">
        <v>8.0943083333333163</v>
      </c>
    </row>
    <row r="12" spans="1:50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37">
        <v>19</v>
      </c>
      <c r="I12" s="37">
        <v>11</v>
      </c>
      <c r="J12" s="37">
        <v>11</v>
      </c>
      <c r="K12" s="37">
        <v>16</v>
      </c>
      <c r="L12" s="37">
        <v>9</v>
      </c>
      <c r="M12" s="37">
        <v>12</v>
      </c>
      <c r="N12" s="37">
        <v>11</v>
      </c>
      <c r="O12" s="37">
        <v>8</v>
      </c>
      <c r="P12" s="37">
        <v>10</v>
      </c>
      <c r="Q12" s="37">
        <v>20</v>
      </c>
      <c r="R12" s="37">
        <v>7</v>
      </c>
      <c r="S12" s="37">
        <v>0</v>
      </c>
      <c r="T12" s="518">
        <v>134</v>
      </c>
      <c r="U12" s="37">
        <v>24</v>
      </c>
      <c r="V12" s="37">
        <v>11</v>
      </c>
      <c r="W12" s="37">
        <v>14</v>
      </c>
      <c r="X12" s="37">
        <v>16</v>
      </c>
      <c r="Y12" s="37">
        <v>9</v>
      </c>
      <c r="Z12" s="37">
        <v>12</v>
      </c>
      <c r="AA12" s="37">
        <v>11</v>
      </c>
      <c r="AB12" s="37">
        <v>8</v>
      </c>
      <c r="AC12" s="37">
        <v>10</v>
      </c>
      <c r="AD12" s="37">
        <v>20</v>
      </c>
      <c r="AE12" s="37">
        <v>7</v>
      </c>
      <c r="AF12" s="37">
        <v>0</v>
      </c>
      <c r="AG12" s="539">
        <v>142</v>
      </c>
      <c r="AH12" s="39">
        <v>0.94366197183098588</v>
      </c>
      <c r="AI12" s="41">
        <v>0.90710000000000002</v>
      </c>
      <c r="AJ12" s="41">
        <v>0.90710000000000002</v>
      </c>
      <c r="AK12" s="110">
        <v>1</v>
      </c>
      <c r="AL12" s="69">
        <v>6.25E-2</v>
      </c>
      <c r="AM12" s="142">
        <v>0.90710000000000002</v>
      </c>
      <c r="AN12" s="142">
        <v>0.94366197183098588</v>
      </c>
      <c r="AO12" s="143">
        <v>1.0403064401179427</v>
      </c>
      <c r="AP12" s="94">
        <v>142</v>
      </c>
      <c r="AQ12" s="95">
        <v>128.8082</v>
      </c>
      <c r="AR12" s="94">
        <v>134</v>
      </c>
      <c r="AS12" s="95">
        <v>10.734016666666667</v>
      </c>
      <c r="AT12" s="95">
        <v>118.07418333333334</v>
      </c>
      <c r="AU12" s="95">
        <v>134</v>
      </c>
      <c r="AV12" s="96">
        <v>1.1348797528559376</v>
      </c>
      <c r="AW12" s="423">
        <v>15.925816666666663</v>
      </c>
    </row>
    <row r="13" spans="1:50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37">
        <v>16</v>
      </c>
      <c r="I13" s="37">
        <v>17</v>
      </c>
      <c r="J13" s="37">
        <v>11</v>
      </c>
      <c r="K13" s="37">
        <v>5</v>
      </c>
      <c r="L13" s="37">
        <v>6</v>
      </c>
      <c r="M13" s="37">
        <v>14</v>
      </c>
      <c r="N13" s="37">
        <v>8</v>
      </c>
      <c r="O13" s="37">
        <v>20</v>
      </c>
      <c r="P13" s="37">
        <v>13</v>
      </c>
      <c r="Q13" s="37">
        <v>17</v>
      </c>
      <c r="R13" s="37">
        <v>13</v>
      </c>
      <c r="S13" s="37">
        <v>0</v>
      </c>
      <c r="T13" s="518">
        <v>140</v>
      </c>
      <c r="U13" s="37">
        <v>16</v>
      </c>
      <c r="V13" s="37">
        <v>17</v>
      </c>
      <c r="W13" s="37">
        <v>12</v>
      </c>
      <c r="X13" s="37">
        <v>8</v>
      </c>
      <c r="Y13" s="37">
        <v>12</v>
      </c>
      <c r="Z13" s="37">
        <v>16</v>
      </c>
      <c r="AA13" s="37">
        <v>10</v>
      </c>
      <c r="AB13" s="37">
        <v>20</v>
      </c>
      <c r="AC13" s="37">
        <v>16</v>
      </c>
      <c r="AD13" s="37">
        <v>18</v>
      </c>
      <c r="AE13" s="37">
        <v>13</v>
      </c>
      <c r="AF13" s="37">
        <v>0</v>
      </c>
      <c r="AG13" s="539">
        <v>158</v>
      </c>
      <c r="AH13" s="39">
        <v>0.88607594936708856</v>
      </c>
      <c r="AI13" s="41">
        <v>0.90710000000000002</v>
      </c>
      <c r="AJ13" s="41">
        <v>0.90710000000000002</v>
      </c>
      <c r="AK13" s="110">
        <v>0.9768227862055876</v>
      </c>
      <c r="AL13" s="69">
        <v>6.1051424137849225E-2</v>
      </c>
      <c r="AM13" s="142">
        <v>0.90710000000000002</v>
      </c>
      <c r="AN13" s="142">
        <v>0.88607594936708856</v>
      </c>
      <c r="AO13" s="143">
        <v>0.9768227862055876</v>
      </c>
      <c r="AP13" s="94">
        <v>158</v>
      </c>
      <c r="AQ13" s="95">
        <v>143.3218</v>
      </c>
      <c r="AR13" s="94">
        <v>140</v>
      </c>
      <c r="AS13" s="95">
        <v>11.943483333333333</v>
      </c>
      <c r="AT13" s="95">
        <v>131.37831666666665</v>
      </c>
      <c r="AU13" s="95">
        <v>140</v>
      </c>
      <c r="AV13" s="96">
        <v>1.0656248576788232</v>
      </c>
      <c r="AW13" s="423">
        <v>8.6216833333333511</v>
      </c>
    </row>
    <row r="14" spans="1:50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37">
        <v>0</v>
      </c>
      <c r="I14" s="37">
        <v>1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518">
        <v>1</v>
      </c>
      <c r="U14" s="37">
        <v>0</v>
      </c>
      <c r="V14" s="37">
        <v>1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539">
        <v>1</v>
      </c>
      <c r="AH14" s="39">
        <v>1</v>
      </c>
      <c r="AI14" s="41">
        <v>0.90710000000000002</v>
      </c>
      <c r="AJ14" s="41">
        <v>0.90710000000000002</v>
      </c>
      <c r="AK14" s="110">
        <v>1</v>
      </c>
      <c r="AL14" s="69">
        <v>6.25E-2</v>
      </c>
      <c r="AM14" s="142">
        <v>0.90710000000000002</v>
      </c>
      <c r="AN14" s="142">
        <v>1</v>
      </c>
      <c r="AO14" s="143">
        <v>1.1024142872891634</v>
      </c>
      <c r="AP14" s="94">
        <v>1</v>
      </c>
      <c r="AQ14" s="95">
        <v>0.90710000000000002</v>
      </c>
      <c r="AR14" s="94">
        <v>1</v>
      </c>
      <c r="AS14" s="95">
        <v>7.5591666666666668E-2</v>
      </c>
      <c r="AT14" s="95">
        <v>0.83150833333333329</v>
      </c>
      <c r="AU14" s="95">
        <v>1</v>
      </c>
      <c r="AV14" s="96">
        <v>1.2026337679518144</v>
      </c>
      <c r="AW14" s="423">
        <v>0.16849166666666671</v>
      </c>
    </row>
    <row r="15" spans="1:50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51">
        <v>2</v>
      </c>
      <c r="I15" s="51">
        <v>2</v>
      </c>
      <c r="J15" s="51">
        <v>0</v>
      </c>
      <c r="K15" s="51">
        <v>0</v>
      </c>
      <c r="L15" s="51">
        <v>2</v>
      </c>
      <c r="M15" s="51">
        <v>0</v>
      </c>
      <c r="N15" s="51">
        <v>2</v>
      </c>
      <c r="O15" s="51">
        <v>2</v>
      </c>
      <c r="P15" s="51">
        <v>4</v>
      </c>
      <c r="Q15" s="51">
        <v>2</v>
      </c>
      <c r="R15" s="51">
        <v>2</v>
      </c>
      <c r="S15" s="51">
        <v>0</v>
      </c>
      <c r="T15" s="540">
        <v>18</v>
      </c>
      <c r="U15" s="51">
        <v>3</v>
      </c>
      <c r="V15" s="51">
        <v>4</v>
      </c>
      <c r="W15" s="51">
        <v>0</v>
      </c>
      <c r="X15" s="51">
        <v>2</v>
      </c>
      <c r="Y15" s="51">
        <v>2</v>
      </c>
      <c r="Z15" s="51">
        <v>0</v>
      </c>
      <c r="AA15" s="51">
        <v>4</v>
      </c>
      <c r="AB15" s="51">
        <v>3</v>
      </c>
      <c r="AC15" s="51">
        <v>5</v>
      </c>
      <c r="AD15" s="51">
        <v>2</v>
      </c>
      <c r="AE15" s="51">
        <v>3</v>
      </c>
      <c r="AF15" s="51">
        <v>0</v>
      </c>
      <c r="AG15" s="541">
        <v>28</v>
      </c>
      <c r="AH15" s="53">
        <v>0.6428571428571429</v>
      </c>
      <c r="AI15" s="54">
        <v>0.90710000000000002</v>
      </c>
      <c r="AJ15" s="54">
        <v>0.90710000000000002</v>
      </c>
      <c r="AK15" s="113">
        <v>0.70869489897160498</v>
      </c>
      <c r="AL15" s="69">
        <v>4.4293431185725304E-2</v>
      </c>
      <c r="AM15" s="530">
        <v>0.90710000000000002</v>
      </c>
      <c r="AN15" s="530">
        <v>0.6428571428571429</v>
      </c>
      <c r="AO15" s="531">
        <v>0.70869489897160498</v>
      </c>
      <c r="AP15" s="94">
        <v>28</v>
      </c>
      <c r="AQ15" s="95">
        <v>25.398800000000001</v>
      </c>
      <c r="AR15" s="94">
        <v>18</v>
      </c>
      <c r="AS15" s="95">
        <v>2.1165666666666669</v>
      </c>
      <c r="AT15" s="95">
        <v>23.282233333333338</v>
      </c>
      <c r="AU15" s="95">
        <v>18</v>
      </c>
      <c r="AV15" s="532">
        <v>0.77312170796902346</v>
      </c>
      <c r="AW15" s="423">
        <v>-5.2822333333333376</v>
      </c>
    </row>
    <row r="16" spans="1:50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29">
        <v>94</v>
      </c>
      <c r="I16" s="29">
        <v>82</v>
      </c>
      <c r="J16" s="29">
        <v>74</v>
      </c>
      <c r="K16" s="29">
        <v>66</v>
      </c>
      <c r="L16" s="29">
        <v>54</v>
      </c>
      <c r="M16" s="29">
        <v>75</v>
      </c>
      <c r="N16" s="29">
        <v>69</v>
      </c>
      <c r="O16" s="29">
        <v>68</v>
      </c>
      <c r="P16" s="29">
        <v>75</v>
      </c>
      <c r="Q16" s="29">
        <v>84</v>
      </c>
      <c r="R16" s="29">
        <v>60</v>
      </c>
      <c r="S16" s="29">
        <v>0</v>
      </c>
      <c r="T16" s="542">
        <v>801</v>
      </c>
      <c r="U16" s="29">
        <v>103</v>
      </c>
      <c r="V16" s="29">
        <v>90</v>
      </c>
      <c r="W16" s="29">
        <v>82</v>
      </c>
      <c r="X16" s="29">
        <v>78</v>
      </c>
      <c r="Y16" s="29">
        <v>65</v>
      </c>
      <c r="Z16" s="29">
        <v>80</v>
      </c>
      <c r="AA16" s="29">
        <v>75</v>
      </c>
      <c r="AB16" s="29">
        <v>72</v>
      </c>
      <c r="AC16" s="29">
        <v>80</v>
      </c>
      <c r="AD16" s="29">
        <v>88</v>
      </c>
      <c r="AE16" s="29">
        <v>66</v>
      </c>
      <c r="AF16" s="29">
        <v>0</v>
      </c>
      <c r="AG16" s="543">
        <v>879</v>
      </c>
      <c r="AH16" s="466">
        <v>0.9112627986348123</v>
      </c>
      <c r="AI16" s="497">
        <v>0.90710000000000002</v>
      </c>
      <c r="AJ16" s="497">
        <v>0.90710000000000002</v>
      </c>
      <c r="AK16" s="498">
        <v>1</v>
      </c>
      <c r="AL16" s="69">
        <v>6.25E-2</v>
      </c>
      <c r="AM16" s="533">
        <v>0.90710000000000002</v>
      </c>
      <c r="AN16" s="533">
        <v>0.9112627986348123</v>
      </c>
      <c r="AO16" s="534">
        <v>1.004589128690125</v>
      </c>
      <c r="AP16" s="535">
        <v>879</v>
      </c>
      <c r="AQ16" s="536">
        <v>797.34090000000003</v>
      </c>
      <c r="AR16" s="535">
        <v>801</v>
      </c>
      <c r="AS16" s="95">
        <v>66.445075000000003</v>
      </c>
      <c r="AT16" s="536">
        <v>730.89582500000006</v>
      </c>
      <c r="AU16" s="536">
        <v>801</v>
      </c>
      <c r="AV16" s="537">
        <v>1.0959154131164999</v>
      </c>
      <c r="AW16" s="423">
        <v>70.104174999999941</v>
      </c>
    </row>
    <row r="17" spans="3:40" x14ac:dyDescent="0.25">
      <c r="C17" s="62"/>
      <c r="D17" s="63"/>
      <c r="AI17" s="56"/>
      <c r="AM17" s="119"/>
      <c r="AN17" s="119"/>
    </row>
  </sheetData>
  <autoFilter ref="G4:G16" xr:uid="{00000000-0001-0000-0F00-000000000000}"/>
  <mergeCells count="5">
    <mergeCell ref="H4:AL5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AA45"/>
  <sheetViews>
    <sheetView zoomScale="60" zoomScaleNormal="60" workbookViewId="0">
      <selection activeCell="K6" sqref="K6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1.140625" style="4" customWidth="1"/>
    <col min="8" max="10" width="25.140625" style="4" customWidth="1"/>
    <col min="11" max="11" width="22.28515625" style="4" customWidth="1"/>
    <col min="12" max="12" width="14.85546875" style="5" customWidth="1"/>
    <col min="13" max="13" width="12.5703125" style="4" customWidth="1"/>
    <col min="14" max="14" width="14.140625" style="4" customWidth="1"/>
    <col min="15" max="15" width="16.42578125" style="4" customWidth="1"/>
    <col min="16" max="16" width="15" style="56" customWidth="1"/>
    <col min="17" max="17" width="12.7109375" style="56" customWidth="1"/>
    <col min="18" max="27" width="12.7109375" style="4" customWidth="1"/>
    <col min="28" max="16384" width="11.42578125" style="4"/>
  </cols>
  <sheetData>
    <row r="1" spans="1:27" s="2" customFormat="1" ht="21.75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55"/>
    </row>
    <row r="2" spans="1:27" s="2" customFormat="1" ht="63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9" t="s">
        <v>542</v>
      </c>
      <c r="N2" s="839"/>
      <c r="O2" s="839"/>
      <c r="P2" s="839"/>
    </row>
    <row r="3" spans="1:27" ht="39.75" customHeight="1" thickBot="1" x14ac:dyDescent="0.3">
      <c r="Q3" s="4"/>
      <c r="T3" s="5"/>
      <c r="W3" s="85" t="s">
        <v>45</v>
      </c>
      <c r="X3" s="86">
        <v>12</v>
      </c>
      <c r="Y3" s="5"/>
      <c r="Z3" s="5"/>
    </row>
    <row r="4" spans="1:27" ht="45" customHeight="1" x14ac:dyDescent="0.25">
      <c r="G4" s="57"/>
      <c r="H4" s="971" t="s">
        <v>502</v>
      </c>
      <c r="I4" s="986"/>
      <c r="J4" s="986"/>
      <c r="K4" s="986"/>
      <c r="L4" s="986"/>
      <c r="M4" s="986"/>
      <c r="N4" s="986"/>
      <c r="O4" s="986"/>
      <c r="P4" s="995"/>
      <c r="Q4" s="4"/>
      <c r="T4" s="5"/>
      <c r="W4" s="85" t="s">
        <v>46</v>
      </c>
      <c r="X4" s="86">
        <v>11</v>
      </c>
      <c r="Y4" s="5"/>
    </row>
    <row r="5" spans="1:27" ht="4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8"/>
      <c r="Q5" s="87" t="s">
        <v>47</v>
      </c>
      <c r="R5" s="87" t="s">
        <v>48</v>
      </c>
      <c r="S5" s="87" t="s">
        <v>49</v>
      </c>
      <c r="T5" s="87" t="s">
        <v>50</v>
      </c>
      <c r="U5" s="87" t="s">
        <v>51</v>
      </c>
      <c r="V5" s="87" t="s">
        <v>52</v>
      </c>
      <c r="W5" s="87" t="s">
        <v>45</v>
      </c>
      <c r="X5" s="87" t="s">
        <v>53</v>
      </c>
      <c r="Y5" s="87" t="s">
        <v>54</v>
      </c>
      <c r="Z5" s="87" t="s">
        <v>55</v>
      </c>
      <c r="AA5" s="87" t="s">
        <v>56</v>
      </c>
    </row>
    <row r="6" spans="1:27" ht="79.5" customHeight="1" thickBot="1" x14ac:dyDescent="0.3">
      <c r="G6" s="58"/>
      <c r="H6" s="862" t="s">
        <v>4</v>
      </c>
      <c r="I6" s="862" t="s">
        <v>4</v>
      </c>
      <c r="J6" s="862" t="s">
        <v>4</v>
      </c>
      <c r="K6" s="59" t="s">
        <v>5</v>
      </c>
      <c r="L6" s="843" t="s">
        <v>6</v>
      </c>
      <c r="M6" s="845">
        <v>2024</v>
      </c>
      <c r="N6" s="846"/>
      <c r="O6" s="847" t="s">
        <v>7</v>
      </c>
      <c r="P6" s="848"/>
      <c r="Q6" s="520" t="s">
        <v>57</v>
      </c>
      <c r="R6" s="520" t="s">
        <v>58</v>
      </c>
      <c r="S6" s="520" t="s">
        <v>59</v>
      </c>
      <c r="T6" s="521" t="s">
        <v>60</v>
      </c>
      <c r="U6" s="521" t="s">
        <v>61</v>
      </c>
      <c r="V6" s="521" t="s">
        <v>62</v>
      </c>
      <c r="W6" s="521" t="s">
        <v>63</v>
      </c>
      <c r="X6" s="521" t="s">
        <v>64</v>
      </c>
      <c r="Y6" s="521" t="s">
        <v>65</v>
      </c>
      <c r="Z6" s="522" t="s">
        <v>66</v>
      </c>
      <c r="AA6" s="522" t="s">
        <v>67</v>
      </c>
    </row>
    <row r="7" spans="1:27" ht="66" customHeight="1" thickBot="1" x14ac:dyDescent="0.3">
      <c r="G7" s="594" t="s">
        <v>430</v>
      </c>
      <c r="H7" s="849" t="s">
        <v>127</v>
      </c>
      <c r="I7" s="849" t="s">
        <v>127</v>
      </c>
      <c r="J7" s="849" t="s">
        <v>127</v>
      </c>
      <c r="K7" s="10" t="s">
        <v>128</v>
      </c>
      <c r="L7" s="844"/>
      <c r="M7" s="11" t="s">
        <v>11</v>
      </c>
      <c r="N7" s="11" t="s">
        <v>499</v>
      </c>
      <c r="O7" s="211" t="s">
        <v>13</v>
      </c>
      <c r="P7" s="13" t="s">
        <v>44</v>
      </c>
      <c r="Q7" s="523" t="s">
        <v>68</v>
      </c>
      <c r="R7" s="523" t="s">
        <v>69</v>
      </c>
      <c r="S7" s="523" t="s">
        <v>70</v>
      </c>
      <c r="T7" s="523" t="s">
        <v>71</v>
      </c>
      <c r="U7" s="523" t="s">
        <v>72</v>
      </c>
      <c r="V7" s="523" t="s">
        <v>73</v>
      </c>
      <c r="W7" s="523" t="s">
        <v>74</v>
      </c>
      <c r="X7" s="523" t="s">
        <v>75</v>
      </c>
      <c r="Y7" s="523" t="s">
        <v>76</v>
      </c>
      <c r="Z7" s="523" t="s">
        <v>77</v>
      </c>
      <c r="AA7" s="523" t="s">
        <v>78</v>
      </c>
    </row>
    <row r="8" spans="1:27" ht="16.5" thickBot="1" x14ac:dyDescent="0.3">
      <c r="G8" s="654"/>
      <c r="H8" s="874" t="s">
        <v>514</v>
      </c>
      <c r="I8" s="874" t="s">
        <v>515</v>
      </c>
      <c r="J8" s="874" t="s">
        <v>532</v>
      </c>
      <c r="K8" s="432"/>
      <c r="L8" s="655"/>
      <c r="M8" s="481">
        <v>0.2344</v>
      </c>
      <c r="N8" s="656">
        <v>1</v>
      </c>
      <c r="O8" s="434"/>
      <c r="P8" s="434">
        <v>6.25</v>
      </c>
      <c r="Q8" s="657"/>
      <c r="R8" s="657"/>
      <c r="S8" s="657"/>
      <c r="T8" s="657"/>
      <c r="U8" s="657"/>
      <c r="V8" s="657"/>
      <c r="W8" s="657"/>
      <c r="X8" s="657"/>
      <c r="Y8" s="657"/>
      <c r="Z8" s="657"/>
      <c r="AA8" s="657"/>
    </row>
    <row r="9" spans="1:27" ht="15" customHeight="1" thickBot="1" x14ac:dyDescent="0.35">
      <c r="A9" s="209"/>
      <c r="B9" s="209"/>
      <c r="C9" s="62"/>
      <c r="D9" s="63"/>
      <c r="E9" s="64"/>
      <c r="F9" s="103"/>
      <c r="G9" s="18" t="s">
        <v>431</v>
      </c>
      <c r="H9" s="67">
        <v>171</v>
      </c>
      <c r="I9" s="67">
        <v>196</v>
      </c>
      <c r="J9" s="67">
        <v>164</v>
      </c>
      <c r="K9" s="67">
        <v>1829.8980000000001</v>
      </c>
      <c r="L9" s="34">
        <v>8.9622481690236275E-2</v>
      </c>
      <c r="M9" s="36">
        <v>0.2344</v>
      </c>
      <c r="N9" s="36">
        <v>0.2344</v>
      </c>
      <c r="O9" s="107">
        <v>0.38234847137472816</v>
      </c>
      <c r="P9" s="69">
        <v>2.3896779460920513E-2</v>
      </c>
      <c r="Q9" s="142">
        <v>0.2344</v>
      </c>
      <c r="R9" s="142">
        <v>8.9622481690236275E-2</v>
      </c>
      <c r="S9" s="143">
        <v>0.38234847137472816</v>
      </c>
      <c r="T9" s="94">
        <v>1829.8980000000001</v>
      </c>
      <c r="U9" s="95">
        <v>428.92809120000004</v>
      </c>
      <c r="V9" s="94">
        <v>164</v>
      </c>
      <c r="W9" s="95">
        <v>35.744007600000003</v>
      </c>
      <c r="X9" s="95">
        <v>393.18408360000001</v>
      </c>
      <c r="Y9" s="95">
        <v>164</v>
      </c>
      <c r="Z9" s="96">
        <v>0.41710742331788531</v>
      </c>
      <c r="AA9" s="423">
        <v>-229.18408360000001</v>
      </c>
    </row>
    <row r="10" spans="1:27" ht="15" customHeight="1" thickBot="1" x14ac:dyDescent="0.35">
      <c r="A10" s="209"/>
      <c r="B10" s="209"/>
      <c r="C10" s="62"/>
      <c r="D10" s="63"/>
      <c r="E10" s="64"/>
      <c r="F10" s="103"/>
      <c r="G10" s="18" t="s">
        <v>432</v>
      </c>
      <c r="H10" s="72">
        <v>449</v>
      </c>
      <c r="I10" s="72">
        <v>465</v>
      </c>
      <c r="J10" s="72">
        <v>492</v>
      </c>
      <c r="K10" s="72">
        <v>1565</v>
      </c>
      <c r="L10" s="34">
        <v>0.31437699680511183</v>
      </c>
      <c r="M10" s="41">
        <v>0.2344</v>
      </c>
      <c r="N10" s="41">
        <v>0.2344</v>
      </c>
      <c r="O10" s="110">
        <v>1</v>
      </c>
      <c r="P10" s="69">
        <v>6.25E-2</v>
      </c>
      <c r="Q10" s="142">
        <v>0.2344</v>
      </c>
      <c r="R10" s="142">
        <v>0.31437699680511183</v>
      </c>
      <c r="S10" s="143">
        <v>1.3411987918306818</v>
      </c>
      <c r="T10" s="94">
        <v>1565</v>
      </c>
      <c r="U10" s="95">
        <v>366.83600000000001</v>
      </c>
      <c r="V10" s="94">
        <v>492</v>
      </c>
      <c r="W10" s="95">
        <v>30.569666666666667</v>
      </c>
      <c r="X10" s="95">
        <v>336.26633333333331</v>
      </c>
      <c r="Y10" s="95">
        <v>492</v>
      </c>
      <c r="Z10" s="96">
        <v>1.4631259547243802</v>
      </c>
      <c r="AA10" s="423">
        <v>155.73366666666669</v>
      </c>
    </row>
    <row r="11" spans="1:27" ht="15" customHeight="1" thickBot="1" x14ac:dyDescent="0.35">
      <c r="A11" s="209"/>
      <c r="B11" s="209"/>
      <c r="C11" s="62"/>
      <c r="D11" s="63"/>
      <c r="E11" s="64"/>
      <c r="F11" s="103"/>
      <c r="G11" s="18" t="s">
        <v>433</v>
      </c>
      <c r="H11" s="72">
        <v>164</v>
      </c>
      <c r="I11" s="72">
        <v>180</v>
      </c>
      <c r="J11" s="72">
        <v>184</v>
      </c>
      <c r="K11" s="72">
        <v>1290</v>
      </c>
      <c r="L11" s="34">
        <v>0.14263565891472868</v>
      </c>
      <c r="M11" s="41">
        <v>0.2344</v>
      </c>
      <c r="N11" s="41">
        <v>0.2344</v>
      </c>
      <c r="O11" s="110">
        <v>0.60851390321983223</v>
      </c>
      <c r="P11" s="69">
        <v>3.8032118951239514E-2</v>
      </c>
      <c r="Q11" s="142">
        <v>0.2344</v>
      </c>
      <c r="R11" s="142">
        <v>0.14263565891472868</v>
      </c>
      <c r="S11" s="143">
        <v>0.60851390321983223</v>
      </c>
      <c r="T11" s="94">
        <v>1290</v>
      </c>
      <c r="U11" s="95">
        <v>302.37599999999998</v>
      </c>
      <c r="V11" s="94">
        <v>184</v>
      </c>
      <c r="W11" s="95">
        <v>25.197999999999997</v>
      </c>
      <c r="X11" s="95">
        <v>277.17799999999994</v>
      </c>
      <c r="Y11" s="95">
        <v>184</v>
      </c>
      <c r="Z11" s="96">
        <v>0.6638333489670899</v>
      </c>
      <c r="AA11" s="423">
        <v>-93.17799999999994</v>
      </c>
    </row>
    <row r="12" spans="1:27" ht="15" customHeight="1" thickBot="1" x14ac:dyDescent="0.35">
      <c r="A12" s="209"/>
      <c r="B12" s="209"/>
      <c r="C12" s="62"/>
      <c r="D12" s="63"/>
      <c r="E12" s="64"/>
      <c r="F12" s="103"/>
      <c r="G12" s="18" t="s">
        <v>434</v>
      </c>
      <c r="H12" s="72">
        <v>235</v>
      </c>
      <c r="I12" s="72">
        <v>249</v>
      </c>
      <c r="J12" s="72">
        <v>248</v>
      </c>
      <c r="K12" s="72">
        <v>1272.2496000000001</v>
      </c>
      <c r="L12" s="34">
        <v>0.19493030298457156</v>
      </c>
      <c r="M12" s="41">
        <v>0.2344</v>
      </c>
      <c r="N12" s="41">
        <v>0.2344</v>
      </c>
      <c r="O12" s="110">
        <v>0.83161392058264316</v>
      </c>
      <c r="P12" s="69">
        <v>5.1975870036415198E-2</v>
      </c>
      <c r="Q12" s="142">
        <v>0.2344</v>
      </c>
      <c r="R12" s="142">
        <v>0.19493030298457156</v>
      </c>
      <c r="S12" s="143">
        <v>0.83161392058264316</v>
      </c>
      <c r="T12" s="94">
        <v>1272.2496000000001</v>
      </c>
      <c r="U12" s="95">
        <v>298.21530624000002</v>
      </c>
      <c r="V12" s="94">
        <v>248</v>
      </c>
      <c r="W12" s="95">
        <v>24.851275520000002</v>
      </c>
      <c r="X12" s="95">
        <v>273.36403072000002</v>
      </c>
      <c r="Y12" s="95">
        <v>248</v>
      </c>
      <c r="Z12" s="96">
        <v>0.90721518609015628</v>
      </c>
      <c r="AA12" s="423">
        <v>-25.364030720000017</v>
      </c>
    </row>
    <row r="13" spans="1:27" ht="15" customHeight="1" thickBot="1" x14ac:dyDescent="0.35">
      <c r="A13" s="209"/>
      <c r="B13" s="209"/>
      <c r="C13" s="62"/>
      <c r="D13" s="63"/>
      <c r="E13" s="64"/>
      <c r="F13" s="103"/>
      <c r="G13" s="18" t="s">
        <v>435</v>
      </c>
      <c r="H13" s="72">
        <v>489</v>
      </c>
      <c r="I13" s="72">
        <v>502</v>
      </c>
      <c r="J13" s="72">
        <v>520</v>
      </c>
      <c r="K13" s="72">
        <v>1190</v>
      </c>
      <c r="L13" s="34">
        <v>0.43697478991596639</v>
      </c>
      <c r="M13" s="41">
        <v>0.2344</v>
      </c>
      <c r="N13" s="41">
        <v>0.2344</v>
      </c>
      <c r="O13" s="110">
        <v>1</v>
      </c>
      <c r="P13" s="69">
        <v>6.25E-2</v>
      </c>
      <c r="Q13" s="142">
        <v>0.2344</v>
      </c>
      <c r="R13" s="142">
        <v>0.43697478991596639</v>
      </c>
      <c r="S13" s="143">
        <v>1.8642269194367167</v>
      </c>
      <c r="T13" s="94">
        <v>1190</v>
      </c>
      <c r="U13" s="95">
        <v>278.93599999999998</v>
      </c>
      <c r="V13" s="94">
        <v>520</v>
      </c>
      <c r="W13" s="95">
        <v>23.244666666666664</v>
      </c>
      <c r="X13" s="95">
        <v>255.69133333333329</v>
      </c>
      <c r="Y13" s="95">
        <v>520</v>
      </c>
      <c r="Z13" s="96">
        <v>2.0337020939309638</v>
      </c>
      <c r="AA13" s="423">
        <v>264.30866666666668</v>
      </c>
    </row>
    <row r="14" spans="1:27" ht="15" customHeight="1" thickBot="1" x14ac:dyDescent="0.35">
      <c r="A14" s="209"/>
      <c r="B14" s="209"/>
      <c r="C14" s="62"/>
      <c r="D14" s="63"/>
      <c r="E14" s="64"/>
      <c r="F14" s="103"/>
      <c r="G14" s="18" t="s">
        <v>436</v>
      </c>
      <c r="H14" s="72">
        <v>0</v>
      </c>
      <c r="I14" s="72">
        <v>0</v>
      </c>
      <c r="J14" s="72">
        <v>0</v>
      </c>
      <c r="K14" s="72">
        <v>24.101999999999997</v>
      </c>
      <c r="L14" s="34">
        <v>0</v>
      </c>
      <c r="M14" s="41">
        <v>0.2344</v>
      </c>
      <c r="N14" s="41">
        <v>0.2344</v>
      </c>
      <c r="O14" s="110">
        <v>0</v>
      </c>
      <c r="P14" s="69">
        <v>0</v>
      </c>
      <c r="Q14" s="142">
        <v>0.2344</v>
      </c>
      <c r="R14" s="142">
        <v>0</v>
      </c>
      <c r="S14" s="143">
        <v>0</v>
      </c>
      <c r="T14" s="94">
        <v>24.101999999999997</v>
      </c>
      <c r="U14" s="95">
        <v>5.6495087999999996</v>
      </c>
      <c r="V14" s="94">
        <v>0</v>
      </c>
      <c r="W14" s="95">
        <v>0.47079239999999994</v>
      </c>
      <c r="X14" s="95">
        <v>5.178716399999999</v>
      </c>
      <c r="Y14" s="95">
        <v>0</v>
      </c>
      <c r="Z14" s="96">
        <v>0</v>
      </c>
      <c r="AA14" s="423">
        <v>-5.178716399999999</v>
      </c>
    </row>
    <row r="15" spans="1:27" ht="15" customHeight="1" thickBot="1" x14ac:dyDescent="0.35">
      <c r="A15" s="209"/>
      <c r="B15" s="209"/>
      <c r="C15" s="62"/>
      <c r="D15" s="63"/>
      <c r="E15" s="64"/>
      <c r="F15" s="103"/>
      <c r="G15" s="27" t="s">
        <v>437</v>
      </c>
      <c r="H15" s="72">
        <v>115</v>
      </c>
      <c r="I15" s="72">
        <v>120</v>
      </c>
      <c r="J15" s="72">
        <v>127</v>
      </c>
      <c r="K15" s="112">
        <v>335.75040000000001</v>
      </c>
      <c r="L15" s="34">
        <v>0.37825718152532356</v>
      </c>
      <c r="M15" s="54">
        <v>0.2344</v>
      </c>
      <c r="N15" s="54">
        <v>0.2344</v>
      </c>
      <c r="O15" s="113">
        <v>1</v>
      </c>
      <c r="P15" s="69">
        <v>6.25E-2</v>
      </c>
      <c r="Q15" s="530">
        <v>0.2344</v>
      </c>
      <c r="R15" s="530">
        <v>0.37825718152532356</v>
      </c>
      <c r="S15" s="531">
        <v>1.6137251771558172</v>
      </c>
      <c r="T15" s="94">
        <v>335.75040000000001</v>
      </c>
      <c r="U15" s="95">
        <v>78.699893760000009</v>
      </c>
      <c r="V15" s="94">
        <v>127</v>
      </c>
      <c r="W15" s="95">
        <v>6.5583244800000005</v>
      </c>
      <c r="X15" s="95">
        <v>72.141569279999999</v>
      </c>
      <c r="Y15" s="95">
        <v>127</v>
      </c>
      <c r="Z15" s="532">
        <v>1.7604274659881642</v>
      </c>
      <c r="AA15" s="423">
        <v>54.858430720000001</v>
      </c>
    </row>
    <row r="16" spans="1:27" ht="15" customHeight="1" thickBot="1" x14ac:dyDescent="0.35">
      <c r="A16" s="209"/>
      <c r="B16" s="209"/>
      <c r="C16" s="62"/>
      <c r="D16" s="63"/>
      <c r="E16" s="64"/>
      <c r="F16" s="103"/>
      <c r="G16" s="529" t="s">
        <v>15</v>
      </c>
      <c r="H16" s="527">
        <v>1623</v>
      </c>
      <c r="I16" s="527">
        <v>1712</v>
      </c>
      <c r="J16" s="527">
        <v>1735</v>
      </c>
      <c r="K16" s="527">
        <v>7507</v>
      </c>
      <c r="L16" s="34">
        <v>0.23111762355135207</v>
      </c>
      <c r="M16" s="497">
        <v>0.2344</v>
      </c>
      <c r="N16" s="36">
        <v>0.2344</v>
      </c>
      <c r="O16" s="498">
        <v>0.98599668750576819</v>
      </c>
      <c r="P16" s="69">
        <v>6.1624792969110519E-2</v>
      </c>
      <c r="Q16" s="533">
        <v>0.2344</v>
      </c>
      <c r="R16" s="533">
        <v>0.23111762355135207</v>
      </c>
      <c r="S16" s="560">
        <v>0.98599668750576819</v>
      </c>
      <c r="T16" s="817">
        <v>7507</v>
      </c>
      <c r="U16" s="536">
        <v>1759.6407999999999</v>
      </c>
      <c r="V16" s="535">
        <v>1735</v>
      </c>
      <c r="W16" s="536">
        <v>146.63673333333332</v>
      </c>
      <c r="X16" s="536">
        <v>1613.0040666666666</v>
      </c>
      <c r="Y16" s="818">
        <v>1735</v>
      </c>
      <c r="Z16" s="563">
        <v>1.0756327500062925</v>
      </c>
      <c r="AA16" s="423">
        <v>121.99593333333337</v>
      </c>
    </row>
    <row r="17" spans="8:18" x14ac:dyDescent="0.25">
      <c r="H17" s="62"/>
      <c r="I17" s="62"/>
      <c r="J17" s="62"/>
      <c r="K17" s="62"/>
      <c r="M17" s="56"/>
      <c r="Q17" s="119"/>
      <c r="R17" s="119"/>
    </row>
    <row r="29" spans="8:18" x14ac:dyDescent="0.25">
      <c r="H29" s="14"/>
      <c r="I29" s="14"/>
      <c r="J29" s="14"/>
      <c r="K29" s="14"/>
    </row>
    <row r="30" spans="8:18" x14ac:dyDescent="0.25">
      <c r="H30" s="14"/>
      <c r="I30" s="14"/>
      <c r="J30" s="14"/>
      <c r="K30" s="14"/>
    </row>
    <row r="31" spans="8:18" x14ac:dyDescent="0.25">
      <c r="H31" s="14"/>
      <c r="I31" s="14"/>
      <c r="J31" s="14"/>
      <c r="K31" s="14"/>
    </row>
    <row r="32" spans="8:18" x14ac:dyDescent="0.25">
      <c r="H32" s="14"/>
      <c r="I32" s="14"/>
      <c r="J32" s="14"/>
      <c r="K32" s="14"/>
    </row>
    <row r="33" spans="8:11" x14ac:dyDescent="0.25">
      <c r="H33" s="14"/>
      <c r="I33" s="14"/>
      <c r="J33" s="14"/>
      <c r="K33" s="14"/>
    </row>
    <row r="34" spans="8:11" x14ac:dyDescent="0.25">
      <c r="H34" s="14"/>
      <c r="I34" s="14"/>
      <c r="J34" s="14"/>
      <c r="K34" s="14"/>
    </row>
    <row r="35" spans="8:11" x14ac:dyDescent="0.25">
      <c r="H35" s="14"/>
      <c r="I35" s="14"/>
      <c r="J35" s="14"/>
      <c r="K35" s="14"/>
    </row>
    <row r="36" spans="8:11" x14ac:dyDescent="0.25">
      <c r="H36" s="14"/>
      <c r="I36" s="14"/>
      <c r="J36" s="14"/>
      <c r="K36" s="14"/>
    </row>
    <row r="37" spans="8:11" x14ac:dyDescent="0.25">
      <c r="H37" s="14"/>
      <c r="I37" s="14"/>
      <c r="J37" s="14"/>
      <c r="K37" s="14"/>
    </row>
    <row r="38" spans="8:11" x14ac:dyDescent="0.25">
      <c r="H38" s="14"/>
      <c r="I38" s="14"/>
      <c r="J38" s="14"/>
      <c r="K38" s="14"/>
    </row>
    <row r="39" spans="8:11" x14ac:dyDescent="0.25">
      <c r="H39" s="14"/>
      <c r="I39" s="14"/>
      <c r="J39" s="14"/>
      <c r="K39" s="14"/>
    </row>
    <row r="40" spans="8:11" x14ac:dyDescent="0.25">
      <c r="H40" s="14"/>
      <c r="I40" s="14"/>
      <c r="J40" s="14"/>
      <c r="K40" s="14"/>
    </row>
    <row r="41" spans="8:11" x14ac:dyDescent="0.25">
      <c r="H41" s="14"/>
      <c r="I41" s="14"/>
      <c r="J41" s="14"/>
      <c r="K41" s="14"/>
    </row>
    <row r="42" spans="8:11" x14ac:dyDescent="0.25">
      <c r="H42" s="14"/>
      <c r="I42" s="14"/>
      <c r="J42" s="14"/>
      <c r="K42" s="14"/>
    </row>
    <row r="43" spans="8:11" x14ac:dyDescent="0.25">
      <c r="H43" s="14"/>
      <c r="I43" s="14"/>
      <c r="J43" s="14"/>
      <c r="K43" s="14"/>
    </row>
    <row r="44" spans="8:11" x14ac:dyDescent="0.25">
      <c r="H44" s="14"/>
      <c r="I44" s="14"/>
      <c r="J44" s="14"/>
      <c r="K44" s="14"/>
    </row>
    <row r="45" spans="8:11" x14ac:dyDescent="0.25">
      <c r="H45" s="14"/>
      <c r="I45" s="14"/>
      <c r="J45" s="14"/>
      <c r="K45" s="14"/>
    </row>
  </sheetData>
  <mergeCells count="1">
    <mergeCell ref="H4:P5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zoomScale="110" zoomScaleNormal="110" workbookViewId="0">
      <selection activeCell="Q37" sqref="Q37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27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28"/>
    <col min="24" max="24" width="3.28515625" customWidth="1"/>
    <col min="26" max="26" width="4.28515625" customWidth="1"/>
    <col min="27" max="27" width="7.5703125" style="329" bestFit="1" customWidth="1"/>
    <col min="28" max="28" width="4" customWidth="1"/>
    <col min="29" max="30" width="4.85546875" customWidth="1"/>
    <col min="31" max="31" width="5.28515625" customWidth="1"/>
    <col min="32" max="32" width="6.85546875" style="328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28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960" t="s">
        <v>249</v>
      </c>
      <c r="C2" s="960"/>
      <c r="D2" s="960"/>
      <c r="E2" s="960"/>
      <c r="F2" s="960"/>
    </row>
    <row r="3" spans="2:41" s="108" customFormat="1" ht="26.25" thickBot="1" x14ac:dyDescent="0.25">
      <c r="B3" s="330" t="s">
        <v>250</v>
      </c>
      <c r="C3" s="331" t="s">
        <v>251</v>
      </c>
      <c r="D3" s="331" t="s">
        <v>252</v>
      </c>
      <c r="E3" s="331" t="s">
        <v>253</v>
      </c>
      <c r="F3" s="331" t="s">
        <v>254</v>
      </c>
      <c r="H3" s="108" t="s">
        <v>255</v>
      </c>
      <c r="R3" s="332"/>
      <c r="W3" s="65"/>
      <c r="AA3" s="333"/>
      <c r="AF3" s="65"/>
      <c r="AO3" s="65"/>
    </row>
    <row r="4" spans="2:41" s="108" customFormat="1" ht="63.75" customHeight="1" x14ac:dyDescent="0.25">
      <c r="B4" s="938">
        <v>1</v>
      </c>
      <c r="C4" s="953" t="s">
        <v>256</v>
      </c>
      <c r="D4" s="953" t="s">
        <v>257</v>
      </c>
      <c r="E4" s="938" t="s">
        <v>258</v>
      </c>
      <c r="F4" s="961">
        <v>4</v>
      </c>
      <c r="H4" s="334" t="s">
        <v>259</v>
      </c>
      <c r="R4" s="332"/>
      <c r="W4" s="65"/>
      <c r="AA4" s="333"/>
      <c r="AF4" s="65"/>
      <c r="AO4" s="65"/>
    </row>
    <row r="5" spans="2:41" s="108" customFormat="1" x14ac:dyDescent="0.2">
      <c r="B5" s="956"/>
      <c r="C5" s="957"/>
      <c r="D5" s="957"/>
      <c r="E5" s="956"/>
      <c r="F5" s="962"/>
      <c r="R5" s="332"/>
      <c r="W5" s="65"/>
      <c r="AA5" s="333"/>
      <c r="AF5" s="65"/>
      <c r="AO5" s="65"/>
    </row>
    <row r="6" spans="2:41" s="108" customFormat="1" x14ac:dyDescent="0.2">
      <c r="B6" s="956"/>
      <c r="C6" s="957"/>
      <c r="D6" s="957"/>
      <c r="E6" s="956"/>
      <c r="F6" s="962"/>
      <c r="R6" s="332"/>
      <c r="W6" s="65"/>
      <c r="AA6" s="333"/>
      <c r="AF6" s="65"/>
      <c r="AO6" s="65"/>
    </row>
    <row r="7" spans="2:41" s="108" customFormat="1" ht="12.75" customHeight="1" x14ac:dyDescent="0.2">
      <c r="B7" s="956"/>
      <c r="C7" s="957"/>
      <c r="D7" s="957"/>
      <c r="E7" s="958"/>
      <c r="F7" s="962"/>
      <c r="R7" s="332"/>
      <c r="W7" s="65"/>
      <c r="AA7" s="333"/>
      <c r="AF7" s="65"/>
      <c r="AO7" s="65"/>
    </row>
    <row r="8" spans="2:41" s="108" customFormat="1" ht="38.25" customHeight="1" thickBot="1" x14ac:dyDescent="0.25">
      <c r="B8" s="939"/>
      <c r="C8" s="954"/>
      <c r="D8" s="954"/>
      <c r="E8" s="959"/>
      <c r="F8" s="963"/>
      <c r="R8" s="332"/>
      <c r="W8" s="65"/>
      <c r="AA8" s="333"/>
      <c r="AF8" s="65"/>
      <c r="AO8" s="65"/>
    </row>
    <row r="9" spans="2:41" s="108" customFormat="1" ht="38.25" customHeight="1" thickBot="1" x14ac:dyDescent="0.25">
      <c r="B9" s="938">
        <v>2</v>
      </c>
      <c r="C9" s="953" t="s">
        <v>260</v>
      </c>
      <c r="D9" s="336" t="s">
        <v>261</v>
      </c>
      <c r="E9" s="337">
        <v>1</v>
      </c>
      <c r="F9" s="338">
        <v>4</v>
      </c>
      <c r="R9" s="332"/>
      <c r="W9" s="65"/>
      <c r="AA9" s="333"/>
      <c r="AF9" s="65"/>
      <c r="AO9" s="65"/>
    </row>
    <row r="10" spans="2:41" s="108" customFormat="1" ht="27" customHeight="1" thickBot="1" x14ac:dyDescent="0.25">
      <c r="B10" s="939"/>
      <c r="C10" s="954"/>
      <c r="D10" s="339" t="s">
        <v>262</v>
      </c>
      <c r="E10" s="337">
        <v>1</v>
      </c>
      <c r="F10" s="340">
        <v>4</v>
      </c>
      <c r="R10" s="332"/>
      <c r="W10" s="65"/>
      <c r="AA10" s="333"/>
      <c r="AF10" s="65"/>
      <c r="AO10" s="65"/>
    </row>
    <row r="11" spans="2:41" s="108" customFormat="1" ht="16.5" customHeight="1" thickBot="1" x14ac:dyDescent="0.25">
      <c r="B11" s="933" t="s">
        <v>263</v>
      </c>
      <c r="C11" s="934"/>
      <c r="D11" s="934"/>
      <c r="E11" s="935"/>
      <c r="F11" s="341">
        <v>0.12</v>
      </c>
      <c r="R11" s="332"/>
      <c r="W11" s="65"/>
      <c r="AA11" s="333"/>
      <c r="AF11" s="65"/>
      <c r="AO11" s="65"/>
    </row>
    <row r="12" spans="2:41" s="108" customFormat="1" ht="15.75" customHeight="1" x14ac:dyDescent="0.2">
      <c r="B12" s="342"/>
      <c r="R12" s="332"/>
      <c r="W12" s="65"/>
      <c r="AA12" s="333"/>
      <c r="AF12" s="65"/>
      <c r="AO12" s="65"/>
    </row>
    <row r="13" spans="2:41" s="108" customFormat="1" ht="18.75" x14ac:dyDescent="0.2">
      <c r="B13" s="955" t="s">
        <v>264</v>
      </c>
      <c r="C13" s="955"/>
      <c r="D13" s="955"/>
      <c r="E13" s="955"/>
      <c r="F13" s="955"/>
      <c r="R13" s="332"/>
      <c r="W13" s="65"/>
      <c r="AA13" s="333"/>
      <c r="AF13" s="65"/>
      <c r="AO13" s="65"/>
    </row>
    <row r="14" spans="2:41" s="108" customFormat="1" ht="13.5" customHeight="1" thickBot="1" x14ac:dyDescent="0.25">
      <c r="B14" s="342"/>
      <c r="R14" s="332"/>
      <c r="W14" s="65"/>
      <c r="AA14" s="333"/>
      <c r="AF14" s="65"/>
      <c r="AO14" s="65"/>
    </row>
    <row r="15" spans="2:41" s="108" customFormat="1" ht="27" customHeight="1" thickBot="1" x14ac:dyDescent="0.25">
      <c r="B15" s="343" t="s">
        <v>250</v>
      </c>
      <c r="C15" s="344" t="s">
        <v>251</v>
      </c>
      <c r="D15" s="344" t="s">
        <v>252</v>
      </c>
      <c r="E15" s="344" t="s">
        <v>265</v>
      </c>
      <c r="F15" s="344" t="s">
        <v>254</v>
      </c>
      <c r="R15" s="332"/>
      <c r="W15" s="65"/>
      <c r="AA15" s="333"/>
      <c r="AF15" s="65"/>
      <c r="AO15" s="65"/>
    </row>
    <row r="16" spans="2:41" s="108" customFormat="1" ht="40.5" customHeight="1" thickBot="1" x14ac:dyDescent="0.25">
      <c r="B16" s="335">
        <v>3</v>
      </c>
      <c r="C16" s="336" t="s">
        <v>266</v>
      </c>
      <c r="D16" s="336" t="s">
        <v>267</v>
      </c>
      <c r="E16" s="345">
        <v>1.08</v>
      </c>
      <c r="F16" s="345">
        <v>6</v>
      </c>
      <c r="R16" s="332"/>
      <c r="W16" s="65"/>
      <c r="AA16" s="333"/>
      <c r="AF16" s="65"/>
      <c r="AO16" s="65"/>
    </row>
    <row r="17" spans="2:41" s="108" customFormat="1" ht="15.75" customHeight="1" x14ac:dyDescent="0.2">
      <c r="B17" s="938">
        <v>4</v>
      </c>
      <c r="C17" s="953" t="s">
        <v>268</v>
      </c>
      <c r="D17" s="938" t="s">
        <v>269</v>
      </c>
      <c r="E17" s="938" t="s">
        <v>454</v>
      </c>
      <c r="F17" s="938">
        <v>5</v>
      </c>
      <c r="R17" s="332"/>
      <c r="W17" s="65"/>
      <c r="AA17" s="333"/>
      <c r="AF17" s="65"/>
      <c r="AO17" s="65"/>
    </row>
    <row r="18" spans="2:41" s="108" customFormat="1" ht="12.75" customHeight="1" x14ac:dyDescent="0.2">
      <c r="B18" s="956"/>
      <c r="C18" s="957"/>
      <c r="D18" s="958"/>
      <c r="E18" s="956"/>
      <c r="F18" s="956"/>
      <c r="R18" s="332"/>
      <c r="W18" s="65"/>
      <c r="AA18" s="333"/>
      <c r="AF18" s="65"/>
      <c r="AO18" s="65"/>
    </row>
    <row r="19" spans="2:41" s="108" customFormat="1" ht="12.75" customHeight="1" x14ac:dyDescent="0.2">
      <c r="B19" s="956"/>
      <c r="C19" s="957"/>
      <c r="D19" s="958"/>
      <c r="E19" s="956"/>
      <c r="F19" s="956"/>
      <c r="R19" s="332"/>
      <c r="W19" s="65"/>
      <c r="AA19" s="333"/>
      <c r="AF19" s="65"/>
      <c r="AO19" s="65"/>
    </row>
    <row r="20" spans="2:41" s="108" customFormat="1" ht="12.75" customHeight="1" x14ac:dyDescent="0.2">
      <c r="B20" s="956"/>
      <c r="C20" s="957"/>
      <c r="D20" s="958"/>
      <c r="E20" s="956"/>
      <c r="F20" s="956"/>
      <c r="R20" s="332"/>
      <c r="W20" s="65"/>
      <c r="AA20" s="333"/>
      <c r="AF20" s="65"/>
      <c r="AO20" s="65"/>
    </row>
    <row r="21" spans="2:41" s="108" customFormat="1" ht="13.5" customHeight="1" thickBot="1" x14ac:dyDescent="0.25">
      <c r="B21" s="939"/>
      <c r="C21" s="954"/>
      <c r="D21" s="959"/>
      <c r="E21" s="939"/>
      <c r="F21" s="939"/>
      <c r="R21" s="332"/>
      <c r="W21" s="65"/>
      <c r="AA21" s="333"/>
      <c r="AF21" s="65"/>
      <c r="AO21" s="65"/>
    </row>
    <row r="22" spans="2:41" s="108" customFormat="1" ht="26.25" thickBot="1" x14ac:dyDescent="0.25">
      <c r="B22" s="335">
        <v>5</v>
      </c>
      <c r="C22" s="336" t="s">
        <v>162</v>
      </c>
      <c r="D22" s="336" t="s">
        <v>270</v>
      </c>
      <c r="E22" s="732">
        <v>0.16500000000000001</v>
      </c>
      <c r="F22" s="345">
        <v>5</v>
      </c>
      <c r="R22" s="332"/>
      <c r="W22" s="65"/>
      <c r="AA22" s="333"/>
      <c r="AF22" s="65"/>
      <c r="AO22" s="65"/>
    </row>
    <row r="23" spans="2:41" s="108" customFormat="1" ht="39" thickBot="1" x14ac:dyDescent="0.25">
      <c r="B23" s="673" t="s">
        <v>466</v>
      </c>
      <c r="C23" s="669" t="s">
        <v>468</v>
      </c>
      <c r="D23" s="674"/>
      <c r="E23" s="677">
        <v>0.1119</v>
      </c>
      <c r="F23" s="675"/>
      <c r="R23" s="332"/>
      <c r="W23" s="65"/>
      <c r="AA23" s="333"/>
      <c r="AF23" s="65"/>
      <c r="AO23" s="65"/>
    </row>
    <row r="24" spans="2:41" s="108" customFormat="1" ht="62.25" customHeight="1" thickBot="1" x14ac:dyDescent="0.25">
      <c r="B24" s="676" t="s">
        <v>467</v>
      </c>
      <c r="C24" s="676" t="s">
        <v>469</v>
      </c>
      <c r="D24" s="670" t="s">
        <v>271</v>
      </c>
      <c r="E24" s="672">
        <v>0.1</v>
      </c>
      <c r="F24" s="671">
        <v>6</v>
      </c>
      <c r="R24" s="332"/>
      <c r="W24" s="65"/>
      <c r="AA24" s="333"/>
      <c r="AF24" s="65"/>
      <c r="AO24" s="65"/>
    </row>
    <row r="25" spans="2:41" s="108" customFormat="1" ht="39" thickBot="1" x14ac:dyDescent="0.25">
      <c r="B25" s="607">
        <v>6.2</v>
      </c>
      <c r="C25" s="607"/>
      <c r="D25" s="346" t="s">
        <v>272</v>
      </c>
      <c r="E25" s="347">
        <v>0.39</v>
      </c>
      <c r="F25" s="345">
        <v>6</v>
      </c>
      <c r="R25" s="332"/>
      <c r="W25" s="65"/>
      <c r="AA25" s="333"/>
      <c r="AF25" s="65"/>
      <c r="AO25" s="65"/>
    </row>
    <row r="26" spans="2:41" s="108" customFormat="1" ht="39" thickBot="1" x14ac:dyDescent="0.25">
      <c r="B26" s="335">
        <v>7</v>
      </c>
      <c r="C26" s="336" t="s">
        <v>273</v>
      </c>
      <c r="D26" s="336" t="s">
        <v>274</v>
      </c>
      <c r="E26" s="347">
        <v>0.95</v>
      </c>
      <c r="F26" s="345">
        <v>5</v>
      </c>
      <c r="R26" s="332"/>
      <c r="W26" s="65"/>
      <c r="AA26" s="333"/>
      <c r="AF26" s="65"/>
      <c r="AO26" s="65"/>
    </row>
    <row r="27" spans="2:41" s="108" customFormat="1" ht="39" thickBot="1" x14ac:dyDescent="0.25">
      <c r="B27" s="335">
        <v>8</v>
      </c>
      <c r="C27" s="336" t="s">
        <v>275</v>
      </c>
      <c r="D27" s="336" t="s">
        <v>276</v>
      </c>
      <c r="E27" s="620">
        <v>0.19439999999999999</v>
      </c>
      <c r="F27" s="345">
        <v>6</v>
      </c>
      <c r="R27" s="332"/>
      <c r="W27" s="65"/>
      <c r="AA27" s="333"/>
      <c r="AF27" s="65"/>
      <c r="AO27" s="65"/>
    </row>
    <row r="28" spans="2:41" s="108" customFormat="1" ht="44.25" customHeight="1" thickBot="1" x14ac:dyDescent="0.25">
      <c r="B28" s="335">
        <v>9</v>
      </c>
      <c r="C28" s="336" t="s">
        <v>277</v>
      </c>
      <c r="D28" s="336" t="s">
        <v>278</v>
      </c>
      <c r="E28" s="620">
        <v>0.46839999999999998</v>
      </c>
      <c r="F28" s="345">
        <v>5</v>
      </c>
      <c r="R28" s="332"/>
      <c r="W28" s="65"/>
      <c r="AA28" s="333"/>
      <c r="AF28" s="65"/>
      <c r="AO28" s="65"/>
    </row>
    <row r="29" spans="2:41" s="108" customFormat="1" ht="55.5" customHeight="1" thickBot="1" x14ac:dyDescent="0.25">
      <c r="B29" s="938">
        <v>10</v>
      </c>
      <c r="C29" s="938" t="s">
        <v>279</v>
      </c>
      <c r="D29" s="336" t="s">
        <v>280</v>
      </c>
      <c r="E29" s="620">
        <v>0.23880000000000001</v>
      </c>
      <c r="F29" s="938">
        <v>6</v>
      </c>
      <c r="H29" s="733" t="s">
        <v>497</v>
      </c>
      <c r="R29" s="332"/>
      <c r="W29" s="65"/>
      <c r="AA29" s="333"/>
      <c r="AF29" s="65"/>
      <c r="AO29" s="65"/>
    </row>
    <row r="30" spans="2:41" s="108" customFormat="1" ht="39" thickBot="1" x14ac:dyDescent="0.25">
      <c r="B30" s="939"/>
      <c r="C30" s="939"/>
      <c r="D30" s="336" t="s">
        <v>281</v>
      </c>
      <c r="E30" s="348">
        <v>6</v>
      </c>
      <c r="F30" s="939"/>
      <c r="R30" s="332"/>
      <c r="W30" s="65"/>
      <c r="AA30" s="333"/>
      <c r="AF30" s="65"/>
      <c r="AO30" s="65"/>
    </row>
    <row r="31" spans="2:41" s="108" customFormat="1" x14ac:dyDescent="0.2">
      <c r="B31" s="940">
        <v>11</v>
      </c>
      <c r="C31" s="940" t="s">
        <v>282</v>
      </c>
      <c r="D31" s="940" t="s">
        <v>283</v>
      </c>
      <c r="E31" s="943">
        <v>1</v>
      </c>
      <c r="F31" s="946" t="s">
        <v>284</v>
      </c>
      <c r="R31" s="332"/>
      <c r="W31" s="65"/>
      <c r="AA31" s="333"/>
      <c r="AF31" s="65"/>
      <c r="AO31" s="65"/>
    </row>
    <row r="32" spans="2:41" s="108" customFormat="1" ht="15.75" customHeight="1" x14ac:dyDescent="0.2">
      <c r="B32" s="941"/>
      <c r="C32" s="941"/>
      <c r="D32" s="941"/>
      <c r="E32" s="944"/>
      <c r="F32" s="947"/>
      <c r="R32" s="332"/>
      <c r="W32" s="65"/>
      <c r="AA32" s="333"/>
      <c r="AF32" s="65"/>
      <c r="AO32" s="65"/>
    </row>
    <row r="33" spans="2:53" s="108" customFormat="1" ht="13.5" customHeight="1" thickBot="1" x14ac:dyDescent="0.25">
      <c r="B33" s="942"/>
      <c r="C33" s="942"/>
      <c r="D33" s="942"/>
      <c r="E33" s="945"/>
      <c r="F33" s="948"/>
      <c r="R33" s="332"/>
      <c r="W33" s="65"/>
      <c r="AA33" s="333"/>
      <c r="AF33" s="65"/>
      <c r="AO33" s="65"/>
    </row>
    <row r="34" spans="2:53" s="108" customFormat="1" ht="39" thickBot="1" x14ac:dyDescent="0.3">
      <c r="B34" s="349">
        <v>12</v>
      </c>
      <c r="C34" s="350" t="s">
        <v>285</v>
      </c>
      <c r="D34" s="350" t="s">
        <v>286</v>
      </c>
      <c r="E34" s="351">
        <v>0.85</v>
      </c>
      <c r="F34" s="352">
        <v>5</v>
      </c>
      <c r="H34" s="334" t="s">
        <v>287</v>
      </c>
      <c r="R34" s="332"/>
      <c r="W34" s="65"/>
      <c r="AA34" s="333"/>
      <c r="AF34" s="65"/>
      <c r="AO34" s="65"/>
    </row>
    <row r="35" spans="2:53" s="108" customFormat="1" ht="26.25" thickBot="1" x14ac:dyDescent="0.25">
      <c r="B35" s="349">
        <v>13</v>
      </c>
      <c r="C35" s="350" t="s">
        <v>288</v>
      </c>
      <c r="D35" s="350" t="s">
        <v>289</v>
      </c>
      <c r="E35" s="622">
        <v>0.90710000000000002</v>
      </c>
      <c r="F35" s="352">
        <v>6</v>
      </c>
      <c r="R35" s="332"/>
      <c r="W35" s="65"/>
      <c r="AA35" s="333"/>
      <c r="AF35" s="65"/>
      <c r="AO35" s="65"/>
    </row>
    <row r="36" spans="2:53" s="108" customFormat="1" ht="51.75" thickBot="1" x14ac:dyDescent="0.3">
      <c r="B36" s="349">
        <v>14</v>
      </c>
      <c r="C36" s="350" t="s">
        <v>290</v>
      </c>
      <c r="D36" s="350" t="s">
        <v>291</v>
      </c>
      <c r="E36" s="622">
        <v>0.2344</v>
      </c>
      <c r="F36" s="352">
        <v>6</v>
      </c>
      <c r="H36" s="334" t="s">
        <v>287</v>
      </c>
      <c r="R36" s="332"/>
      <c r="W36" s="65"/>
      <c r="AA36" s="333"/>
      <c r="AF36" s="65"/>
      <c r="AO36" s="65"/>
    </row>
    <row r="37" spans="2:53" s="108" customFormat="1" ht="39" thickBot="1" x14ac:dyDescent="0.3">
      <c r="B37" s="349">
        <v>15</v>
      </c>
      <c r="C37" s="350" t="s">
        <v>292</v>
      </c>
      <c r="D37" s="350" t="s">
        <v>293</v>
      </c>
      <c r="E37" s="622">
        <v>0.55289999999999995</v>
      </c>
      <c r="F37" s="353">
        <v>6</v>
      </c>
      <c r="H37" s="334" t="s">
        <v>287</v>
      </c>
      <c r="R37" s="332"/>
      <c r="W37" s="65"/>
      <c r="AA37" s="333"/>
      <c r="AF37" s="65"/>
      <c r="AO37" s="65"/>
    </row>
    <row r="38" spans="2:53" s="108" customFormat="1" ht="39" thickBot="1" x14ac:dyDescent="0.3">
      <c r="B38" s="349">
        <v>16</v>
      </c>
      <c r="C38" s="350" t="s">
        <v>294</v>
      </c>
      <c r="D38" s="350" t="s">
        <v>295</v>
      </c>
      <c r="E38" s="622">
        <v>0.5423</v>
      </c>
      <c r="F38" s="352">
        <v>6</v>
      </c>
      <c r="H38" s="334" t="s">
        <v>287</v>
      </c>
      <c r="R38" s="332"/>
      <c r="W38" s="65"/>
      <c r="AA38" s="333"/>
      <c r="AF38" s="65"/>
      <c r="AO38" s="65"/>
    </row>
    <row r="39" spans="2:53" s="108" customFormat="1" ht="13.5" thickBot="1" x14ac:dyDescent="0.25">
      <c r="B39" s="949" t="s">
        <v>296</v>
      </c>
      <c r="C39" s="950"/>
      <c r="D39" s="950"/>
      <c r="E39" s="951"/>
      <c r="F39" s="354">
        <v>0.79</v>
      </c>
      <c r="R39" s="332"/>
      <c r="W39" s="65"/>
      <c r="AA39" s="333"/>
      <c r="AF39" s="65"/>
      <c r="AO39" s="65"/>
    </row>
    <row r="40" spans="2:53" s="108" customFormat="1" x14ac:dyDescent="0.2">
      <c r="B40" s="342"/>
      <c r="R40" s="332"/>
      <c r="W40" s="65"/>
      <c r="AA40" s="333"/>
      <c r="AF40" s="65"/>
      <c r="AO40" s="65"/>
    </row>
    <row r="41" spans="2:53" s="108" customFormat="1" ht="19.5" thickBot="1" x14ac:dyDescent="0.25">
      <c r="B41" s="952" t="s">
        <v>297</v>
      </c>
      <c r="C41" s="952"/>
      <c r="D41" s="952"/>
      <c r="E41" s="952"/>
      <c r="F41" s="952"/>
      <c r="R41" s="332"/>
      <c r="W41" s="65"/>
      <c r="AA41" s="333"/>
      <c r="AF41" s="65"/>
      <c r="AO41" s="65"/>
    </row>
    <row r="42" spans="2:53" s="108" customFormat="1" ht="26.25" thickBot="1" x14ac:dyDescent="0.25">
      <c r="B42" s="330" t="s">
        <v>298</v>
      </c>
      <c r="C42" s="331" t="s">
        <v>251</v>
      </c>
      <c r="D42" s="331" t="s">
        <v>252</v>
      </c>
      <c r="E42" s="331" t="s">
        <v>265</v>
      </c>
      <c r="F42" s="331" t="s">
        <v>254</v>
      </c>
      <c r="R42" s="332"/>
      <c r="W42" s="65"/>
      <c r="AA42" s="333"/>
      <c r="AF42" s="65"/>
      <c r="AO42" s="65"/>
    </row>
    <row r="43" spans="2:53" s="108" customFormat="1" ht="44.25" customHeight="1" thickBot="1" x14ac:dyDescent="0.25">
      <c r="B43" s="335">
        <v>17</v>
      </c>
      <c r="C43" s="336" t="s">
        <v>299</v>
      </c>
      <c r="D43" s="336" t="s">
        <v>300</v>
      </c>
      <c r="E43" s="351">
        <v>0.95</v>
      </c>
      <c r="F43" s="345">
        <v>5</v>
      </c>
      <c r="R43" s="332"/>
      <c r="U43" s="932" t="s">
        <v>301</v>
      </c>
      <c r="V43" s="932"/>
      <c r="W43" s="932"/>
      <c r="X43" s="932"/>
      <c r="Y43" s="932"/>
      <c r="Z43" s="932"/>
      <c r="AA43" s="932"/>
      <c r="AD43" s="932" t="s">
        <v>302</v>
      </c>
      <c r="AE43" s="932"/>
      <c r="AF43" s="932"/>
      <c r="AG43" s="932"/>
      <c r="AH43" s="932"/>
      <c r="AI43" s="932"/>
      <c r="AJ43" s="932"/>
      <c r="AM43" s="932" t="s">
        <v>303</v>
      </c>
      <c r="AN43" s="932"/>
      <c r="AO43" s="932"/>
      <c r="AP43" s="932"/>
      <c r="AQ43" s="932"/>
      <c r="AR43" s="932"/>
      <c r="AS43" s="932"/>
      <c r="AU43" s="932" t="s">
        <v>304</v>
      </c>
      <c r="AV43" s="932"/>
      <c r="AW43" s="932"/>
      <c r="AX43" s="932"/>
      <c r="AY43" s="932"/>
      <c r="AZ43" s="932"/>
      <c r="BA43" s="932"/>
    </row>
    <row r="44" spans="2:53" s="108" customFormat="1" ht="51.75" thickBot="1" x14ac:dyDescent="0.3">
      <c r="B44" s="335">
        <v>18</v>
      </c>
      <c r="C44" s="336" t="s">
        <v>305</v>
      </c>
      <c r="D44" s="336" t="s">
        <v>306</v>
      </c>
      <c r="E44" s="621">
        <v>0.65900000000000003</v>
      </c>
      <c r="F44" s="345">
        <v>4</v>
      </c>
      <c r="H44" s="334" t="s">
        <v>287</v>
      </c>
      <c r="R44" s="332"/>
      <c r="T44" s="355" t="s">
        <v>307</v>
      </c>
      <c r="U44" s="936" t="s">
        <v>308</v>
      </c>
      <c r="V44" s="936"/>
      <c r="W44" s="936"/>
      <c r="X44" s="355"/>
      <c r="Y44" s="936" t="s">
        <v>309</v>
      </c>
      <c r="Z44" s="936"/>
      <c r="AA44" s="936"/>
      <c r="AC44" s="356" t="s">
        <v>310</v>
      </c>
      <c r="AD44" s="937" t="s">
        <v>308</v>
      </c>
      <c r="AE44" s="937"/>
      <c r="AF44" s="937"/>
      <c r="AG44" s="357"/>
      <c r="AH44" s="937" t="s">
        <v>309</v>
      </c>
      <c r="AI44" s="937"/>
      <c r="AJ44" s="937"/>
      <c r="AL44" s="358" t="s">
        <v>311</v>
      </c>
      <c r="AM44" s="936" t="s">
        <v>308</v>
      </c>
      <c r="AN44" s="936"/>
      <c r="AO44" s="936"/>
      <c r="AP44" s="355"/>
      <c r="AQ44" s="936" t="s">
        <v>309</v>
      </c>
      <c r="AR44" s="936"/>
      <c r="AS44" s="936"/>
      <c r="AU44" s="932" t="s">
        <v>308</v>
      </c>
      <c r="AV44" s="932"/>
      <c r="AW44" s="932"/>
      <c r="AY44" s="932" t="s">
        <v>309</v>
      </c>
      <c r="AZ44" s="932"/>
      <c r="BA44" s="932"/>
    </row>
    <row r="45" spans="2:53" s="108" customFormat="1" ht="16.5" thickBot="1" x14ac:dyDescent="0.3">
      <c r="B45" s="933" t="s">
        <v>312</v>
      </c>
      <c r="C45" s="934"/>
      <c r="D45" s="934"/>
      <c r="E45" s="935"/>
      <c r="F45" s="359">
        <v>0.09</v>
      </c>
      <c r="O45" s="360">
        <v>1</v>
      </c>
      <c r="P45" s="360">
        <v>4</v>
      </c>
      <c r="R45" s="332"/>
      <c r="U45" s="361">
        <v>1</v>
      </c>
      <c r="V45" s="362">
        <v>0</v>
      </c>
      <c r="W45" s="363">
        <f t="shared" ref="W45:W63" si="0">+V45/V$64*100</f>
        <v>0</v>
      </c>
      <c r="Y45" s="361">
        <v>1</v>
      </c>
      <c r="Z45" s="362">
        <v>0</v>
      </c>
      <c r="AA45" s="364">
        <f>+Z45/Z$64*100</f>
        <v>0</v>
      </c>
      <c r="AD45" s="361">
        <v>1</v>
      </c>
      <c r="AE45" s="362">
        <v>0</v>
      </c>
      <c r="AF45" s="363">
        <f t="shared" ref="AF45:AF63" si="1">+AE45/AE$64*100</f>
        <v>0</v>
      </c>
      <c r="AH45" s="361">
        <v>1</v>
      </c>
      <c r="AI45" s="362">
        <v>0</v>
      </c>
      <c r="AJ45" s="363">
        <f t="shared" ref="AJ45:AJ63" si="2">+AI45/AI$64*100</f>
        <v>0</v>
      </c>
      <c r="AM45" s="361">
        <v>1</v>
      </c>
      <c r="AN45" s="360">
        <v>4</v>
      </c>
      <c r="AO45" s="363">
        <f t="shared" ref="AO45:AO63" si="3">+AN45/AN$64*100</f>
        <v>5.1282051282051277</v>
      </c>
      <c r="AQ45" s="361">
        <v>1</v>
      </c>
      <c r="AR45" s="360">
        <v>4</v>
      </c>
      <c r="AS45" s="363">
        <f t="shared" ref="AS45:AS63" si="4">+AR45/AR$64*100</f>
        <v>5.7142857142857144</v>
      </c>
      <c r="AU45" s="361">
        <v>1</v>
      </c>
      <c r="AV45" s="360">
        <v>4</v>
      </c>
      <c r="AW45" s="365">
        <f t="shared" ref="AW45:AW63" si="5">+AV45/AV$64*100</f>
        <v>4.2105263157894735</v>
      </c>
      <c r="AY45" s="361">
        <v>1</v>
      </c>
      <c r="AZ45" s="360">
        <v>4</v>
      </c>
      <c r="BA45" s="365">
        <f t="shared" ref="BA45:BA63" si="6">+AZ45/AZ$64*100</f>
        <v>4.5977011494252871</v>
      </c>
    </row>
    <row r="46" spans="2:53" s="108" customFormat="1" ht="16.5" thickBot="1" x14ac:dyDescent="0.3">
      <c r="B46" s="933" t="s">
        <v>313</v>
      </c>
      <c r="C46" s="934"/>
      <c r="D46" s="934"/>
      <c r="E46" s="935"/>
      <c r="F46" s="359">
        <v>1</v>
      </c>
      <c r="O46" s="360">
        <f>+O45+1</f>
        <v>2</v>
      </c>
      <c r="P46" s="360">
        <v>4</v>
      </c>
      <c r="R46" s="332"/>
      <c r="U46" s="361">
        <f>+U45+1</f>
        <v>2</v>
      </c>
      <c r="V46" s="360">
        <v>4</v>
      </c>
      <c r="W46" s="364">
        <f t="shared" si="0"/>
        <v>5.7971014492753623</v>
      </c>
      <c r="Y46" s="361">
        <f>+Y45+1</f>
        <v>2</v>
      </c>
      <c r="Z46" s="362">
        <v>0</v>
      </c>
      <c r="AA46" s="364">
        <f t="shared" ref="AA46:AA63" si="7">+Z46/Z$64*100</f>
        <v>0</v>
      </c>
      <c r="AD46" s="361">
        <f>+AD45+1</f>
        <v>2</v>
      </c>
      <c r="AE46" s="360">
        <v>4</v>
      </c>
      <c r="AF46" s="365">
        <f t="shared" si="1"/>
        <v>4.1666666666666661</v>
      </c>
      <c r="AH46" s="361">
        <f>+AH45+1</f>
        <v>2</v>
      </c>
      <c r="AI46" s="362">
        <v>0</v>
      </c>
      <c r="AJ46" s="363">
        <f t="shared" si="2"/>
        <v>0</v>
      </c>
      <c r="AM46" s="361">
        <f>+AM45+1</f>
        <v>2</v>
      </c>
      <c r="AN46" s="360">
        <v>4</v>
      </c>
      <c r="AO46" s="365">
        <f t="shared" si="3"/>
        <v>5.1282051282051277</v>
      </c>
      <c r="AQ46" s="361">
        <f>+AQ45+1</f>
        <v>2</v>
      </c>
      <c r="AR46" s="362">
        <v>0</v>
      </c>
      <c r="AS46" s="363">
        <f t="shared" si="4"/>
        <v>0</v>
      </c>
      <c r="AU46" s="361">
        <f>+AU45+1</f>
        <v>2</v>
      </c>
      <c r="AV46" s="360">
        <v>4</v>
      </c>
      <c r="AW46" s="365">
        <f t="shared" si="5"/>
        <v>4.2105263157894735</v>
      </c>
      <c r="AY46" s="361">
        <f>+AY45+1</f>
        <v>2</v>
      </c>
      <c r="AZ46" s="362">
        <v>0</v>
      </c>
      <c r="BA46" s="365">
        <f t="shared" si="6"/>
        <v>0</v>
      </c>
    </row>
    <row r="47" spans="2:53" s="108" customFormat="1" ht="15.75" x14ac:dyDescent="0.25">
      <c r="O47" s="360">
        <v>2</v>
      </c>
      <c r="P47" s="360">
        <v>4</v>
      </c>
      <c r="R47" s="332"/>
      <c r="U47" s="361">
        <v>2</v>
      </c>
      <c r="V47" s="360">
        <v>4</v>
      </c>
      <c r="W47" s="364">
        <f t="shared" si="0"/>
        <v>5.7971014492753623</v>
      </c>
      <c r="Y47" s="361">
        <v>2</v>
      </c>
      <c r="Z47" s="362">
        <v>0</v>
      </c>
      <c r="AA47" s="364">
        <f t="shared" si="7"/>
        <v>0</v>
      </c>
      <c r="AD47" s="361">
        <v>2</v>
      </c>
      <c r="AE47" s="360">
        <v>4</v>
      </c>
      <c r="AF47" s="365">
        <f t="shared" si="1"/>
        <v>4.1666666666666661</v>
      </c>
      <c r="AH47" s="361">
        <v>2</v>
      </c>
      <c r="AI47" s="362">
        <v>0</v>
      </c>
      <c r="AJ47" s="363">
        <f t="shared" si="2"/>
        <v>0</v>
      </c>
      <c r="AM47" s="361">
        <v>2</v>
      </c>
      <c r="AN47" s="360">
        <v>4</v>
      </c>
      <c r="AO47" s="365">
        <f t="shared" si="3"/>
        <v>5.1282051282051277</v>
      </c>
      <c r="AQ47" s="361">
        <v>2</v>
      </c>
      <c r="AR47" s="362">
        <v>0</v>
      </c>
      <c r="AS47" s="363">
        <f t="shared" si="4"/>
        <v>0</v>
      </c>
      <c r="AU47" s="361">
        <v>2</v>
      </c>
      <c r="AV47" s="360">
        <v>4</v>
      </c>
      <c r="AW47" s="365">
        <f t="shared" si="5"/>
        <v>4.2105263157894735</v>
      </c>
      <c r="AY47" s="361">
        <v>2</v>
      </c>
      <c r="AZ47" s="362">
        <v>0</v>
      </c>
      <c r="BA47" s="365">
        <f t="shared" si="6"/>
        <v>0</v>
      </c>
    </row>
    <row r="48" spans="2:53" s="108" customFormat="1" ht="15.75" x14ac:dyDescent="0.25">
      <c r="O48" s="360">
        <f>+O47+1</f>
        <v>3</v>
      </c>
      <c r="P48" s="360">
        <v>6</v>
      </c>
      <c r="R48" s="332"/>
      <c r="U48" s="361">
        <f>+U47+1</f>
        <v>3</v>
      </c>
      <c r="V48" s="360">
        <v>6</v>
      </c>
      <c r="W48" s="366">
        <f t="shared" si="0"/>
        <v>8.695652173913043</v>
      </c>
      <c r="Y48" s="361">
        <f>+Y47+1</f>
        <v>3</v>
      </c>
      <c r="Z48" s="360">
        <v>6</v>
      </c>
      <c r="AA48" s="364">
        <f t="shared" si="7"/>
        <v>9.8360655737704921</v>
      </c>
      <c r="AD48" s="361">
        <f>+AD47+1</f>
        <v>3</v>
      </c>
      <c r="AE48" s="360">
        <v>6</v>
      </c>
      <c r="AF48" s="363">
        <f t="shared" si="1"/>
        <v>6.25</v>
      </c>
      <c r="AH48" s="361">
        <f>+AH47+1</f>
        <v>3</v>
      </c>
      <c r="AI48" s="360">
        <v>6</v>
      </c>
      <c r="AJ48" s="363">
        <f t="shared" si="2"/>
        <v>6.8181818181818175</v>
      </c>
      <c r="AM48" s="361">
        <f>+AM47+1</f>
        <v>3</v>
      </c>
      <c r="AN48" s="360">
        <v>6</v>
      </c>
      <c r="AO48" s="363">
        <f t="shared" si="3"/>
        <v>7.6923076923076925</v>
      </c>
      <c r="AQ48" s="361">
        <f>+AQ47+1</f>
        <v>3</v>
      </c>
      <c r="AR48" s="360">
        <v>6</v>
      </c>
      <c r="AS48" s="363">
        <f t="shared" si="4"/>
        <v>8.5714285714285712</v>
      </c>
      <c r="AU48" s="361">
        <f>+AU47+1</f>
        <v>3</v>
      </c>
      <c r="AV48" s="360">
        <v>6</v>
      </c>
      <c r="AW48" s="363">
        <f t="shared" si="5"/>
        <v>6.3157894736842106</v>
      </c>
      <c r="AY48" s="361">
        <f>+AY47+1</f>
        <v>3</v>
      </c>
      <c r="AZ48" s="360">
        <v>6</v>
      </c>
      <c r="BA48" s="363">
        <f t="shared" si="6"/>
        <v>6.8965517241379306</v>
      </c>
    </row>
    <row r="49" spans="3:53" s="108" customFormat="1" ht="15.75" x14ac:dyDescent="0.25">
      <c r="O49" s="360">
        <f>+O48+1</f>
        <v>4</v>
      </c>
      <c r="P49" s="360">
        <v>5</v>
      </c>
      <c r="R49" s="332"/>
      <c r="U49" s="361">
        <f>+U48+1</f>
        <v>4</v>
      </c>
      <c r="V49" s="360">
        <v>5</v>
      </c>
      <c r="W49" s="363">
        <f t="shared" si="0"/>
        <v>7.2463768115942031</v>
      </c>
      <c r="Y49" s="361">
        <f>+Y48+1</f>
        <v>4</v>
      </c>
      <c r="Z49" s="360">
        <v>5</v>
      </c>
      <c r="AA49" s="364">
        <f t="shared" si="7"/>
        <v>8.1967213114754092</v>
      </c>
      <c r="AD49" s="361">
        <f>+AD48+1</f>
        <v>4</v>
      </c>
      <c r="AE49" s="360">
        <v>5</v>
      </c>
      <c r="AF49" s="367">
        <f t="shared" si="1"/>
        <v>5.2083333333333339</v>
      </c>
      <c r="AH49" s="361">
        <f>+AH48+1</f>
        <v>4</v>
      </c>
      <c r="AI49" s="360">
        <v>5</v>
      </c>
      <c r="AJ49" s="363">
        <f t="shared" si="2"/>
        <v>5.6818181818181817</v>
      </c>
      <c r="AM49" s="361">
        <f>+AM48+1</f>
        <v>4</v>
      </c>
      <c r="AN49" s="360">
        <v>5</v>
      </c>
      <c r="AO49" s="367">
        <f t="shared" si="3"/>
        <v>6.4102564102564097</v>
      </c>
      <c r="AQ49" s="361">
        <f>+AQ48+1</f>
        <v>4</v>
      </c>
      <c r="AR49" s="360">
        <v>5</v>
      </c>
      <c r="AS49" s="363">
        <f t="shared" si="4"/>
        <v>7.1428571428571423</v>
      </c>
      <c r="AU49" s="361">
        <f>+AU48+1</f>
        <v>4</v>
      </c>
      <c r="AV49" s="360">
        <v>5</v>
      </c>
      <c r="AW49" s="368">
        <f t="shared" si="5"/>
        <v>5.2631578947368416</v>
      </c>
      <c r="AY49" s="361">
        <f>+AY48+1</f>
        <v>4</v>
      </c>
      <c r="AZ49" s="360">
        <v>5</v>
      </c>
      <c r="BA49" s="363">
        <f t="shared" si="6"/>
        <v>5.7471264367816088</v>
      </c>
    </row>
    <row r="50" spans="3:53" s="108" customFormat="1" ht="15.75" x14ac:dyDescent="0.25">
      <c r="O50" s="360">
        <f>+O49+1</f>
        <v>5</v>
      </c>
      <c r="P50" s="360">
        <v>5</v>
      </c>
      <c r="R50" s="332"/>
      <c r="U50" s="361">
        <f>+U49+1</f>
        <v>5</v>
      </c>
      <c r="V50" s="360">
        <v>5</v>
      </c>
      <c r="W50" s="363">
        <f t="shared" si="0"/>
        <v>7.2463768115942031</v>
      </c>
      <c r="Y50" s="361">
        <f>+Y49+1</f>
        <v>5</v>
      </c>
      <c r="Z50" s="360">
        <v>5</v>
      </c>
      <c r="AA50" s="364">
        <f t="shared" si="7"/>
        <v>8.1967213114754092</v>
      </c>
      <c r="AD50" s="361">
        <f>+AD49+1</f>
        <v>5</v>
      </c>
      <c r="AE50" s="360">
        <v>5</v>
      </c>
      <c r="AF50" s="367">
        <f t="shared" si="1"/>
        <v>5.2083333333333339</v>
      </c>
      <c r="AH50" s="361">
        <f>+AH49+1</f>
        <v>5</v>
      </c>
      <c r="AI50" s="360">
        <v>5</v>
      </c>
      <c r="AJ50" s="363">
        <f t="shared" si="2"/>
        <v>5.6818181818181817</v>
      </c>
      <c r="AM50" s="361">
        <f>+AM49+1</f>
        <v>5</v>
      </c>
      <c r="AN50" s="360">
        <v>5</v>
      </c>
      <c r="AO50" s="367">
        <f t="shared" si="3"/>
        <v>6.4102564102564097</v>
      </c>
      <c r="AQ50" s="361">
        <f>+AQ49+1</f>
        <v>5</v>
      </c>
      <c r="AR50" s="360">
        <v>5</v>
      </c>
      <c r="AS50" s="363">
        <f t="shared" si="4"/>
        <v>7.1428571428571423</v>
      </c>
      <c r="AU50" s="361">
        <f>+AU49+1</f>
        <v>5</v>
      </c>
      <c r="AV50" s="360">
        <v>5</v>
      </c>
      <c r="AW50" s="368">
        <f t="shared" si="5"/>
        <v>5.2631578947368416</v>
      </c>
      <c r="AY50" s="361">
        <f>+AY49+1</f>
        <v>5</v>
      </c>
      <c r="AZ50" s="360">
        <v>5</v>
      </c>
      <c r="BA50" s="363">
        <f t="shared" si="6"/>
        <v>5.7471264367816088</v>
      </c>
    </row>
    <row r="51" spans="3:53" ht="15.75" x14ac:dyDescent="0.25">
      <c r="O51" s="360">
        <f>+O50+1</f>
        <v>6</v>
      </c>
      <c r="P51" s="360">
        <v>6</v>
      </c>
      <c r="U51" s="361">
        <f>+U50+1</f>
        <v>6</v>
      </c>
      <c r="V51" s="360">
        <v>6</v>
      </c>
      <c r="W51" s="366">
        <f t="shared" si="0"/>
        <v>8.695652173913043</v>
      </c>
      <c r="Y51" s="361">
        <f>+Y50+1</f>
        <v>6</v>
      </c>
      <c r="Z51" s="360">
        <v>6</v>
      </c>
      <c r="AA51" s="364">
        <f t="shared" si="7"/>
        <v>9.8360655737704921</v>
      </c>
      <c r="AD51" s="361">
        <f>+AD50+1</f>
        <v>6</v>
      </c>
      <c r="AE51" s="360">
        <v>6</v>
      </c>
      <c r="AF51" s="363">
        <f t="shared" si="1"/>
        <v>6.25</v>
      </c>
      <c r="AH51" s="361">
        <f>+AH50+1</f>
        <v>6</v>
      </c>
      <c r="AI51" s="360">
        <v>6</v>
      </c>
      <c r="AJ51" s="363">
        <f t="shared" si="2"/>
        <v>6.8181818181818175</v>
      </c>
      <c r="AM51" s="361">
        <f>+AM50+1</f>
        <v>6</v>
      </c>
      <c r="AN51" s="360">
        <v>6</v>
      </c>
      <c r="AO51" s="363">
        <f t="shared" si="3"/>
        <v>7.6923076923076925</v>
      </c>
      <c r="AQ51" s="361">
        <f>+AQ50+1</f>
        <v>6</v>
      </c>
      <c r="AR51" s="360">
        <v>6</v>
      </c>
      <c r="AS51" s="363">
        <f t="shared" si="4"/>
        <v>8.5714285714285712</v>
      </c>
      <c r="AU51" s="361">
        <f>+AU50+1</f>
        <v>6</v>
      </c>
      <c r="AV51" s="360">
        <v>6</v>
      </c>
      <c r="AW51" s="363">
        <f t="shared" si="5"/>
        <v>6.3157894736842106</v>
      </c>
      <c r="AY51" s="361">
        <f>+AY50+1</f>
        <v>6</v>
      </c>
      <c r="AZ51" s="360">
        <v>6</v>
      </c>
      <c r="BA51" s="363">
        <f t="shared" si="6"/>
        <v>6.8965517241379306</v>
      </c>
    </row>
    <row r="52" spans="3:53" ht="15.75" x14ac:dyDescent="0.25">
      <c r="E52" t="s">
        <v>187</v>
      </c>
      <c r="F52" t="s">
        <v>516</v>
      </c>
      <c r="O52" s="360">
        <v>6</v>
      </c>
      <c r="P52" s="360">
        <v>6</v>
      </c>
      <c r="U52" s="361">
        <v>6</v>
      </c>
      <c r="V52" s="360">
        <v>6</v>
      </c>
      <c r="W52" s="366">
        <f t="shared" si="0"/>
        <v>8.695652173913043</v>
      </c>
      <c r="Y52" s="361">
        <v>6</v>
      </c>
      <c r="Z52" s="360">
        <v>6</v>
      </c>
      <c r="AA52" s="364">
        <f t="shared" si="7"/>
        <v>9.8360655737704921</v>
      </c>
      <c r="AD52" s="361">
        <v>6</v>
      </c>
      <c r="AE52" s="360">
        <v>6</v>
      </c>
      <c r="AF52" s="363">
        <f t="shared" si="1"/>
        <v>6.25</v>
      </c>
      <c r="AH52" s="361">
        <v>6</v>
      </c>
      <c r="AI52" s="360">
        <v>6</v>
      </c>
      <c r="AJ52" s="363">
        <f t="shared" si="2"/>
        <v>6.8181818181818175</v>
      </c>
      <c r="AM52" s="361">
        <v>6</v>
      </c>
      <c r="AN52" s="360">
        <v>6</v>
      </c>
      <c r="AO52" s="363">
        <f t="shared" si="3"/>
        <v>7.6923076923076925</v>
      </c>
      <c r="AQ52" s="361">
        <v>6</v>
      </c>
      <c r="AR52" s="360">
        <v>6</v>
      </c>
      <c r="AS52" s="363">
        <f t="shared" si="4"/>
        <v>8.5714285714285712</v>
      </c>
      <c r="AU52" s="361">
        <v>6</v>
      </c>
      <c r="AV52" s="360">
        <v>6</v>
      </c>
      <c r="AW52" s="363">
        <f t="shared" si="5"/>
        <v>6.3157894736842106</v>
      </c>
      <c r="AY52" s="361">
        <v>6</v>
      </c>
      <c r="AZ52" s="360">
        <v>6</v>
      </c>
      <c r="BA52" s="363">
        <f t="shared" si="6"/>
        <v>6.8965517241379306</v>
      </c>
    </row>
    <row r="53" spans="3:53" ht="15.75" x14ac:dyDescent="0.25">
      <c r="C53" s="630"/>
      <c r="D53" s="630" t="s">
        <v>463</v>
      </c>
      <c r="E53" s="630">
        <v>4</v>
      </c>
      <c r="F53" s="630">
        <v>24</v>
      </c>
      <c r="O53" s="360">
        <f>+O52+1</f>
        <v>7</v>
      </c>
      <c r="P53" s="360">
        <v>5</v>
      </c>
      <c r="U53" s="361">
        <f>+U52+1</f>
        <v>7</v>
      </c>
      <c r="V53" s="360">
        <v>5</v>
      </c>
      <c r="W53" s="363">
        <f t="shared" si="0"/>
        <v>7.2463768115942031</v>
      </c>
      <c r="Y53" s="361">
        <f>+Y52+1</f>
        <v>7</v>
      </c>
      <c r="Z53" s="360">
        <v>5</v>
      </c>
      <c r="AA53" s="364">
        <f t="shared" si="7"/>
        <v>8.1967213114754092</v>
      </c>
      <c r="AD53" s="361">
        <f>+AD52+1</f>
        <v>7</v>
      </c>
      <c r="AE53" s="360">
        <v>5</v>
      </c>
      <c r="AF53" s="367">
        <f t="shared" si="1"/>
        <v>5.2083333333333339</v>
      </c>
      <c r="AH53" s="361">
        <f>+AH52+1</f>
        <v>7</v>
      </c>
      <c r="AI53" s="360">
        <v>5</v>
      </c>
      <c r="AJ53" s="363">
        <f t="shared" si="2"/>
        <v>5.6818181818181817</v>
      </c>
      <c r="AM53" s="361">
        <f>+AM52+1</f>
        <v>7</v>
      </c>
      <c r="AN53" s="360">
        <v>5</v>
      </c>
      <c r="AO53" s="367">
        <f t="shared" si="3"/>
        <v>6.4102564102564097</v>
      </c>
      <c r="AQ53" s="361">
        <f>+AQ52+1</f>
        <v>7</v>
      </c>
      <c r="AR53" s="360">
        <v>5</v>
      </c>
      <c r="AS53" s="363">
        <f t="shared" si="4"/>
        <v>7.1428571428571423</v>
      </c>
      <c r="AU53" s="361">
        <f>+AU52+1</f>
        <v>7</v>
      </c>
      <c r="AV53" s="360">
        <v>5</v>
      </c>
      <c r="AW53" s="368">
        <f t="shared" si="5"/>
        <v>5.2631578947368416</v>
      </c>
      <c r="AY53" s="361">
        <f>+AY52+1</f>
        <v>7</v>
      </c>
      <c r="AZ53" s="360">
        <v>5</v>
      </c>
      <c r="BA53" s="363">
        <f t="shared" si="6"/>
        <v>5.7471264367816088</v>
      </c>
    </row>
    <row r="54" spans="3:53" ht="15.75" x14ac:dyDescent="0.25">
      <c r="C54" s="630" t="s">
        <v>314</v>
      </c>
      <c r="D54" s="653">
        <v>0.8</v>
      </c>
      <c r="E54" s="734">
        <v>5</v>
      </c>
      <c r="F54" s="734">
        <v>30</v>
      </c>
      <c r="O54" s="360">
        <f>+O53+1</f>
        <v>8</v>
      </c>
      <c r="P54" s="360">
        <v>6</v>
      </c>
      <c r="U54" s="361">
        <f>+U53+1</f>
        <v>8</v>
      </c>
      <c r="V54" s="360">
        <v>6</v>
      </c>
      <c r="W54" s="366">
        <f t="shared" si="0"/>
        <v>8.695652173913043</v>
      </c>
      <c r="Y54" s="361">
        <f>+Y53+1</f>
        <v>8</v>
      </c>
      <c r="Z54" s="360">
        <v>6</v>
      </c>
      <c r="AA54" s="364">
        <f t="shared" si="7"/>
        <v>9.8360655737704921</v>
      </c>
      <c r="AD54" s="361">
        <f>+AD53+1</f>
        <v>8</v>
      </c>
      <c r="AE54" s="360">
        <v>6</v>
      </c>
      <c r="AF54" s="363">
        <f t="shared" si="1"/>
        <v>6.25</v>
      </c>
      <c r="AH54" s="361">
        <f>+AH53+1</f>
        <v>8</v>
      </c>
      <c r="AI54" s="360">
        <v>6</v>
      </c>
      <c r="AJ54" s="363">
        <f t="shared" si="2"/>
        <v>6.8181818181818175</v>
      </c>
      <c r="AM54" s="361">
        <f>+AM53+1</f>
        <v>8</v>
      </c>
      <c r="AN54" s="360">
        <v>6</v>
      </c>
      <c r="AO54" s="363">
        <f t="shared" si="3"/>
        <v>7.6923076923076925</v>
      </c>
      <c r="AQ54" s="361">
        <f>+AQ53+1</f>
        <v>8</v>
      </c>
      <c r="AR54" s="360">
        <v>6</v>
      </c>
      <c r="AS54" s="363">
        <f t="shared" si="4"/>
        <v>8.5714285714285712</v>
      </c>
      <c r="AU54" s="361">
        <f>+AU53+1</f>
        <v>8</v>
      </c>
      <c r="AV54" s="360">
        <v>6</v>
      </c>
      <c r="AW54" s="363">
        <f t="shared" si="5"/>
        <v>6.3157894736842106</v>
      </c>
      <c r="AY54" s="361">
        <f>+AY53+1</f>
        <v>8</v>
      </c>
      <c r="AZ54" s="360">
        <v>6</v>
      </c>
      <c r="BA54" s="363">
        <f t="shared" si="6"/>
        <v>6.8965517241379306</v>
      </c>
    </row>
    <row r="55" spans="3:53" ht="77.25" x14ac:dyDescent="0.25">
      <c r="C55" s="766" t="s">
        <v>315</v>
      </c>
      <c r="D55" s="630"/>
      <c r="E55" s="630">
        <v>6</v>
      </c>
      <c r="F55" s="630">
        <v>40</v>
      </c>
      <c r="O55" s="360">
        <f>+O54+1</f>
        <v>9</v>
      </c>
      <c r="P55" s="360">
        <v>5</v>
      </c>
      <c r="U55" s="361">
        <f>+U54+1</f>
        <v>9</v>
      </c>
      <c r="V55" s="360">
        <v>5</v>
      </c>
      <c r="W55" s="363">
        <f t="shared" si="0"/>
        <v>7.2463768115942031</v>
      </c>
      <c r="Y55" s="361">
        <f>+Y54+1</f>
        <v>9</v>
      </c>
      <c r="Z55" s="360">
        <v>5</v>
      </c>
      <c r="AA55" s="364">
        <f t="shared" si="7"/>
        <v>8.1967213114754092</v>
      </c>
      <c r="AD55" s="361">
        <f>+AD54+1</f>
        <v>9</v>
      </c>
      <c r="AE55" s="360">
        <v>5</v>
      </c>
      <c r="AF55" s="367">
        <f t="shared" si="1"/>
        <v>5.2083333333333339</v>
      </c>
      <c r="AH55" s="361">
        <f>+AH54+1</f>
        <v>9</v>
      </c>
      <c r="AI55" s="360">
        <v>5</v>
      </c>
      <c r="AJ55" s="363">
        <f t="shared" si="2"/>
        <v>5.6818181818181817</v>
      </c>
      <c r="AM55" s="361">
        <f>+AM54+1</f>
        <v>9</v>
      </c>
      <c r="AN55" s="360">
        <v>5</v>
      </c>
      <c r="AO55" s="367">
        <f t="shared" si="3"/>
        <v>6.4102564102564097</v>
      </c>
      <c r="AQ55" s="361">
        <f>+AQ54+1</f>
        <v>9</v>
      </c>
      <c r="AR55" s="360">
        <v>5</v>
      </c>
      <c r="AS55" s="363">
        <f t="shared" si="4"/>
        <v>7.1428571428571423</v>
      </c>
      <c r="AU55" s="361">
        <f>+AU54+1</f>
        <v>9</v>
      </c>
      <c r="AV55" s="360">
        <v>5</v>
      </c>
      <c r="AW55" s="368">
        <f t="shared" si="5"/>
        <v>5.2631578947368416</v>
      </c>
      <c r="AY55" s="361">
        <f>+AY54+1</f>
        <v>9</v>
      </c>
      <c r="AZ55" s="360">
        <v>5</v>
      </c>
      <c r="BA55" s="363">
        <f t="shared" si="6"/>
        <v>5.7471264367816088</v>
      </c>
    </row>
    <row r="56" spans="3:53" ht="15.75" x14ac:dyDescent="0.25">
      <c r="C56" s="767" t="s">
        <v>498</v>
      </c>
      <c r="D56" s="630"/>
      <c r="E56" s="734">
        <v>7</v>
      </c>
      <c r="F56" s="734">
        <v>50</v>
      </c>
      <c r="H56" s="369">
        <v>4</v>
      </c>
      <c r="I56" s="369">
        <v>15</v>
      </c>
      <c r="O56" s="360">
        <f>+O55+1</f>
        <v>10</v>
      </c>
      <c r="P56" s="360">
        <v>6</v>
      </c>
      <c r="U56" s="361">
        <f>+U55+1</f>
        <v>10</v>
      </c>
      <c r="V56" s="360">
        <v>6</v>
      </c>
      <c r="W56" s="366">
        <f t="shared" si="0"/>
        <v>8.695652173913043</v>
      </c>
      <c r="Y56" s="361">
        <f>+Y55+1</f>
        <v>10</v>
      </c>
      <c r="Z56" s="360">
        <v>6</v>
      </c>
      <c r="AA56" s="364">
        <f t="shared" si="7"/>
        <v>9.8360655737704921</v>
      </c>
      <c r="AD56" s="361">
        <f>+AD55+1</f>
        <v>10</v>
      </c>
      <c r="AE56" s="360">
        <v>6</v>
      </c>
      <c r="AF56" s="363">
        <f t="shared" si="1"/>
        <v>6.25</v>
      </c>
      <c r="AH56" s="361">
        <f>+AH55+1</f>
        <v>10</v>
      </c>
      <c r="AI56" s="360">
        <v>6</v>
      </c>
      <c r="AJ56" s="363">
        <f t="shared" si="2"/>
        <v>6.8181818181818175</v>
      </c>
      <c r="AM56" s="361">
        <f>+AM55+1</f>
        <v>10</v>
      </c>
      <c r="AN56" s="360">
        <v>6</v>
      </c>
      <c r="AO56" s="363">
        <f t="shared" si="3"/>
        <v>7.6923076923076925</v>
      </c>
      <c r="AQ56" s="361">
        <f>+AQ55+1</f>
        <v>10</v>
      </c>
      <c r="AR56" s="360">
        <v>6</v>
      </c>
      <c r="AS56" s="363">
        <f t="shared" si="4"/>
        <v>8.5714285714285712</v>
      </c>
      <c r="AU56" s="361">
        <f>+AU55+1</f>
        <v>10</v>
      </c>
      <c r="AV56" s="360">
        <v>6</v>
      </c>
      <c r="AW56" s="363">
        <f t="shared" si="5"/>
        <v>6.3157894736842106</v>
      </c>
      <c r="AY56" s="361">
        <f>+AY55+1</f>
        <v>10</v>
      </c>
      <c r="AZ56" s="360">
        <v>6</v>
      </c>
      <c r="BA56" s="363">
        <f t="shared" si="6"/>
        <v>6.8965517241379306</v>
      </c>
    </row>
    <row r="57" spans="3:53" ht="15.75" x14ac:dyDescent="0.25">
      <c r="C57" s="630" t="s">
        <v>316</v>
      </c>
      <c r="D57" s="630"/>
      <c r="E57" s="630">
        <v>8</v>
      </c>
      <c r="F57" s="630">
        <v>60</v>
      </c>
      <c r="H57">
        <v>5</v>
      </c>
      <c r="I57">
        <v>27</v>
      </c>
      <c r="O57" s="360">
        <v>12</v>
      </c>
      <c r="P57" s="360">
        <v>5</v>
      </c>
      <c r="U57" s="361">
        <v>12</v>
      </c>
      <c r="V57" s="362">
        <v>0</v>
      </c>
      <c r="W57" s="363">
        <f t="shared" si="0"/>
        <v>0</v>
      </c>
      <c r="Y57" s="361">
        <v>12</v>
      </c>
      <c r="Z57" s="362">
        <v>0</v>
      </c>
      <c r="AA57" s="364">
        <f t="shared" si="7"/>
        <v>0</v>
      </c>
      <c r="AD57" s="361">
        <v>12</v>
      </c>
      <c r="AE57" s="362">
        <v>5</v>
      </c>
      <c r="AF57" s="367">
        <f t="shared" si="1"/>
        <v>5.2083333333333339</v>
      </c>
      <c r="AH57" s="361">
        <v>12</v>
      </c>
      <c r="AI57" s="362">
        <v>5</v>
      </c>
      <c r="AJ57" s="363">
        <f t="shared" si="2"/>
        <v>5.6818181818181817</v>
      </c>
      <c r="AM57" s="361">
        <v>12</v>
      </c>
      <c r="AN57" s="360">
        <v>5</v>
      </c>
      <c r="AO57" s="367">
        <f t="shared" si="3"/>
        <v>6.4102564102564097</v>
      </c>
      <c r="AQ57" s="361">
        <v>12</v>
      </c>
      <c r="AR57" s="360">
        <v>5</v>
      </c>
      <c r="AS57" s="363">
        <f t="shared" si="4"/>
        <v>7.1428571428571423</v>
      </c>
      <c r="AU57" s="361">
        <v>12</v>
      </c>
      <c r="AV57" s="362"/>
      <c r="AW57" s="363">
        <f t="shared" si="5"/>
        <v>0</v>
      </c>
      <c r="AY57" s="361">
        <v>12</v>
      </c>
      <c r="AZ57" s="362"/>
      <c r="BA57" s="363">
        <f t="shared" si="6"/>
        <v>0</v>
      </c>
    </row>
    <row r="58" spans="3:53" ht="15.75" x14ac:dyDescent="0.25">
      <c r="C58" s="630" t="s">
        <v>317</v>
      </c>
      <c r="D58" s="630"/>
      <c r="E58" s="734">
        <v>9</v>
      </c>
      <c r="F58" s="734">
        <v>70</v>
      </c>
      <c r="H58">
        <v>6</v>
      </c>
      <c r="I58">
        <v>39</v>
      </c>
      <c r="O58" s="360">
        <f t="shared" ref="O58:O63" si="8">+O57+1</f>
        <v>13</v>
      </c>
      <c r="P58" s="360">
        <v>6</v>
      </c>
      <c r="U58" s="361">
        <f t="shared" ref="U58:U63" si="9">+U57+1</f>
        <v>13</v>
      </c>
      <c r="V58" s="360">
        <v>6</v>
      </c>
      <c r="W58" s="366">
        <f t="shared" si="0"/>
        <v>8.695652173913043</v>
      </c>
      <c r="Y58" s="361">
        <f t="shared" ref="Y58:Y63" si="10">+Y57+1</f>
        <v>13</v>
      </c>
      <c r="Z58" s="360">
        <v>6</v>
      </c>
      <c r="AA58" s="364">
        <f t="shared" si="7"/>
        <v>9.8360655737704921</v>
      </c>
      <c r="AD58" s="361">
        <f t="shared" ref="AD58:AD63" si="11">+AD57+1</f>
        <v>13</v>
      </c>
      <c r="AE58" s="360">
        <v>6</v>
      </c>
      <c r="AF58" s="363">
        <f t="shared" si="1"/>
        <v>6.25</v>
      </c>
      <c r="AH58" s="361">
        <f t="shared" ref="AH58:AH63" si="12">+AH57+1</f>
        <v>13</v>
      </c>
      <c r="AI58" s="360">
        <v>6</v>
      </c>
      <c r="AJ58" s="363">
        <f t="shared" si="2"/>
        <v>6.8181818181818175</v>
      </c>
      <c r="AM58" s="361">
        <f t="shared" ref="AM58:AM63" si="13">+AM57+1</f>
        <v>13</v>
      </c>
      <c r="AN58" s="360">
        <v>6</v>
      </c>
      <c r="AO58" s="363">
        <f t="shared" si="3"/>
        <v>7.6923076923076925</v>
      </c>
      <c r="AQ58" s="361">
        <f t="shared" ref="AQ58:AQ63" si="14">+AQ57+1</f>
        <v>13</v>
      </c>
      <c r="AR58" s="360">
        <v>6</v>
      </c>
      <c r="AS58" s="363">
        <f t="shared" si="4"/>
        <v>8.5714285714285712</v>
      </c>
      <c r="AU58" s="361">
        <f t="shared" ref="AU58:AU63" si="15">+AU57+1</f>
        <v>13</v>
      </c>
      <c r="AV58" s="360">
        <v>6</v>
      </c>
      <c r="AW58" s="363">
        <f t="shared" si="5"/>
        <v>6.3157894736842106</v>
      </c>
      <c r="AY58" s="361">
        <f t="shared" ref="AY58:AY63" si="16">+AY57+1</f>
        <v>13</v>
      </c>
      <c r="AZ58" s="360">
        <v>6</v>
      </c>
      <c r="BA58" s="363">
        <f t="shared" si="6"/>
        <v>6.8965517241379306</v>
      </c>
    </row>
    <row r="59" spans="3:53" ht="15.75" x14ac:dyDescent="0.25">
      <c r="C59" s="630" t="s">
        <v>318</v>
      </c>
      <c r="D59" s="630"/>
      <c r="E59" s="630">
        <v>10</v>
      </c>
      <c r="F59" s="630">
        <v>80</v>
      </c>
      <c r="H59" s="369">
        <v>7</v>
      </c>
      <c r="I59" s="369">
        <v>50</v>
      </c>
      <c r="O59" s="360">
        <f t="shared" si="8"/>
        <v>14</v>
      </c>
      <c r="P59" s="360">
        <v>6</v>
      </c>
      <c r="U59" s="361">
        <f t="shared" si="9"/>
        <v>14</v>
      </c>
      <c r="V59" s="362">
        <v>0</v>
      </c>
      <c r="W59" s="363">
        <f t="shared" si="0"/>
        <v>0</v>
      </c>
      <c r="Y59" s="361">
        <f t="shared" si="10"/>
        <v>14</v>
      </c>
      <c r="Z59" s="362">
        <v>0</v>
      </c>
      <c r="AA59" s="364">
        <f t="shared" si="7"/>
        <v>0</v>
      </c>
      <c r="AD59" s="361">
        <f t="shared" si="11"/>
        <v>14</v>
      </c>
      <c r="AE59" s="362">
        <v>6</v>
      </c>
      <c r="AF59" s="363">
        <f t="shared" si="1"/>
        <v>6.25</v>
      </c>
      <c r="AH59" s="361">
        <f t="shared" si="12"/>
        <v>14</v>
      </c>
      <c r="AI59" s="362">
        <v>6</v>
      </c>
      <c r="AJ59" s="363">
        <f t="shared" si="2"/>
        <v>6.8181818181818175</v>
      </c>
      <c r="AM59" s="361">
        <f t="shared" si="13"/>
        <v>14</v>
      </c>
      <c r="AN59" s="362">
        <v>0</v>
      </c>
      <c r="AO59" s="363">
        <f t="shared" si="3"/>
        <v>0</v>
      </c>
      <c r="AQ59" s="361">
        <f t="shared" si="14"/>
        <v>14</v>
      </c>
      <c r="AR59" s="362">
        <v>0</v>
      </c>
      <c r="AS59" s="363">
        <f t="shared" si="4"/>
        <v>0</v>
      </c>
      <c r="AU59" s="361">
        <f t="shared" si="15"/>
        <v>14</v>
      </c>
      <c r="AV59" s="360">
        <v>6</v>
      </c>
      <c r="AW59" s="363">
        <f t="shared" si="5"/>
        <v>6.3157894736842106</v>
      </c>
      <c r="AY59" s="361">
        <f t="shared" si="16"/>
        <v>14</v>
      </c>
      <c r="AZ59" s="360">
        <v>6</v>
      </c>
      <c r="BA59" s="363">
        <f t="shared" si="6"/>
        <v>6.8965517241379306</v>
      </c>
    </row>
    <row r="60" spans="3:53" ht="15.75" x14ac:dyDescent="0.25">
      <c r="C60" s="630"/>
      <c r="D60" s="630"/>
      <c r="E60" s="630">
        <v>11</v>
      </c>
      <c r="F60" s="630">
        <v>90</v>
      </c>
      <c r="H60">
        <v>8</v>
      </c>
      <c r="I60">
        <v>60</v>
      </c>
      <c r="O60" s="360">
        <f t="shared" si="8"/>
        <v>15</v>
      </c>
      <c r="P60" s="360">
        <v>6</v>
      </c>
      <c r="U60" s="361">
        <f t="shared" si="9"/>
        <v>15</v>
      </c>
      <c r="V60" s="362">
        <v>0</v>
      </c>
      <c r="W60" s="363">
        <f t="shared" si="0"/>
        <v>0</v>
      </c>
      <c r="Y60" s="361">
        <f t="shared" si="10"/>
        <v>15</v>
      </c>
      <c r="Z60" s="362">
        <v>0</v>
      </c>
      <c r="AA60" s="364">
        <f t="shared" si="7"/>
        <v>0</v>
      </c>
      <c r="AD60" s="361">
        <f t="shared" si="11"/>
        <v>15</v>
      </c>
      <c r="AE60" s="362">
        <v>6</v>
      </c>
      <c r="AF60" s="363">
        <f t="shared" si="1"/>
        <v>6.25</v>
      </c>
      <c r="AH60" s="361">
        <f t="shared" si="12"/>
        <v>15</v>
      </c>
      <c r="AI60" s="362">
        <v>6</v>
      </c>
      <c r="AJ60" s="363">
        <f t="shared" si="2"/>
        <v>6.8181818181818175</v>
      </c>
      <c r="AM60" s="361">
        <f t="shared" si="13"/>
        <v>15</v>
      </c>
      <c r="AN60" s="362">
        <v>0</v>
      </c>
      <c r="AO60" s="363">
        <f t="shared" si="3"/>
        <v>0</v>
      </c>
      <c r="AQ60" s="361">
        <f t="shared" si="14"/>
        <v>15</v>
      </c>
      <c r="AR60" s="362">
        <v>0</v>
      </c>
      <c r="AS60" s="363">
        <f t="shared" si="4"/>
        <v>0</v>
      </c>
      <c r="AU60" s="361">
        <f t="shared" si="15"/>
        <v>15</v>
      </c>
      <c r="AV60" s="360">
        <v>6</v>
      </c>
      <c r="AW60" s="363">
        <f t="shared" si="5"/>
        <v>6.3157894736842106</v>
      </c>
      <c r="AY60" s="361">
        <f t="shared" si="16"/>
        <v>15</v>
      </c>
      <c r="AZ60" s="360">
        <v>6</v>
      </c>
      <c r="BA60" s="363">
        <f t="shared" si="6"/>
        <v>6.8965517241379306</v>
      </c>
    </row>
    <row r="61" spans="3:53" ht="15.75" x14ac:dyDescent="0.25">
      <c r="C61" s="630"/>
      <c r="D61" s="630"/>
      <c r="E61" s="734">
        <v>12</v>
      </c>
      <c r="F61" s="734">
        <v>100</v>
      </c>
      <c r="H61" s="369">
        <v>9</v>
      </c>
      <c r="I61" s="369">
        <v>70</v>
      </c>
      <c r="O61" s="360">
        <f t="shared" si="8"/>
        <v>16</v>
      </c>
      <c r="P61" s="360">
        <v>6</v>
      </c>
      <c r="U61" s="361">
        <f t="shared" si="9"/>
        <v>16</v>
      </c>
      <c r="V61" s="362">
        <v>0</v>
      </c>
      <c r="W61" s="363">
        <f t="shared" si="0"/>
        <v>0</v>
      </c>
      <c r="Y61" s="361">
        <f t="shared" si="10"/>
        <v>16</v>
      </c>
      <c r="Z61" s="362">
        <v>0</v>
      </c>
      <c r="AA61" s="364">
        <f t="shared" si="7"/>
        <v>0</v>
      </c>
      <c r="AD61" s="361">
        <f t="shared" si="11"/>
        <v>16</v>
      </c>
      <c r="AE61" s="362">
        <v>6</v>
      </c>
      <c r="AF61" s="363">
        <f t="shared" si="1"/>
        <v>6.25</v>
      </c>
      <c r="AH61" s="361">
        <f t="shared" si="12"/>
        <v>16</v>
      </c>
      <c r="AI61" s="362">
        <v>6</v>
      </c>
      <c r="AJ61" s="363">
        <f t="shared" si="2"/>
        <v>6.8181818181818175</v>
      </c>
      <c r="AM61" s="361">
        <f t="shared" si="13"/>
        <v>16</v>
      </c>
      <c r="AN61" s="362">
        <v>0</v>
      </c>
      <c r="AO61" s="363">
        <f t="shared" si="3"/>
        <v>0</v>
      </c>
      <c r="AQ61" s="361">
        <f t="shared" si="14"/>
        <v>16</v>
      </c>
      <c r="AR61" s="362">
        <v>0</v>
      </c>
      <c r="AS61" s="363">
        <f t="shared" si="4"/>
        <v>0</v>
      </c>
      <c r="AU61" s="361">
        <f t="shared" si="15"/>
        <v>16</v>
      </c>
      <c r="AV61" s="360">
        <v>6</v>
      </c>
      <c r="AW61" s="363">
        <f t="shared" si="5"/>
        <v>6.3157894736842106</v>
      </c>
      <c r="AY61" s="361">
        <f t="shared" si="16"/>
        <v>16</v>
      </c>
      <c r="AZ61" s="360">
        <v>6</v>
      </c>
      <c r="BA61" s="363">
        <f t="shared" si="6"/>
        <v>6.8965517241379306</v>
      </c>
    </row>
    <row r="62" spans="3:53" ht="15.75" x14ac:dyDescent="0.25">
      <c r="C62" t="s">
        <v>314</v>
      </c>
      <c r="H62">
        <v>10</v>
      </c>
      <c r="I62">
        <v>80</v>
      </c>
      <c r="O62" s="360">
        <f t="shared" si="8"/>
        <v>17</v>
      </c>
      <c r="P62" s="360">
        <v>5</v>
      </c>
      <c r="U62" s="361">
        <f t="shared" si="9"/>
        <v>17</v>
      </c>
      <c r="V62" s="360">
        <v>5</v>
      </c>
      <c r="W62" s="363">
        <f t="shared" si="0"/>
        <v>7.2463768115942031</v>
      </c>
      <c r="Y62" s="361">
        <f t="shared" si="10"/>
        <v>17</v>
      </c>
      <c r="Z62" s="360">
        <v>5</v>
      </c>
      <c r="AA62" s="364">
        <f t="shared" si="7"/>
        <v>8.1967213114754092</v>
      </c>
      <c r="AD62" s="361">
        <f t="shared" si="11"/>
        <v>17</v>
      </c>
      <c r="AE62" s="360">
        <v>5</v>
      </c>
      <c r="AF62" s="367">
        <f t="shared" si="1"/>
        <v>5.2083333333333339</v>
      </c>
      <c r="AH62" s="361">
        <f t="shared" si="12"/>
        <v>17</v>
      </c>
      <c r="AI62" s="360">
        <v>5</v>
      </c>
      <c r="AJ62" s="363">
        <f t="shared" si="2"/>
        <v>5.6818181818181817</v>
      </c>
      <c r="AM62" s="361">
        <f t="shared" si="13"/>
        <v>17</v>
      </c>
      <c r="AN62" s="360">
        <v>5</v>
      </c>
      <c r="AO62" s="367">
        <f t="shared" si="3"/>
        <v>6.4102564102564097</v>
      </c>
      <c r="AQ62" s="361">
        <f t="shared" si="14"/>
        <v>17</v>
      </c>
      <c r="AR62" s="360">
        <v>5</v>
      </c>
      <c r="AS62" s="363">
        <f t="shared" si="4"/>
        <v>7.1428571428571423</v>
      </c>
      <c r="AU62" s="361">
        <f t="shared" si="15"/>
        <v>17</v>
      </c>
      <c r="AV62" s="360">
        <v>5</v>
      </c>
      <c r="AW62" s="368">
        <f t="shared" si="5"/>
        <v>5.2631578947368416</v>
      </c>
      <c r="AY62" s="361">
        <f t="shared" si="16"/>
        <v>17</v>
      </c>
      <c r="AZ62" s="360">
        <v>5</v>
      </c>
      <c r="BA62" s="363">
        <f t="shared" si="6"/>
        <v>5.7471264367816088</v>
      </c>
    </row>
    <row r="63" spans="3:53" ht="15.75" x14ac:dyDescent="0.25">
      <c r="C63" t="s">
        <v>315</v>
      </c>
      <c r="H63">
        <v>11</v>
      </c>
      <c r="I63">
        <v>90</v>
      </c>
      <c r="O63" s="360">
        <f t="shared" si="8"/>
        <v>18</v>
      </c>
      <c r="P63" s="360">
        <v>4</v>
      </c>
      <c r="U63" s="361">
        <f t="shared" si="9"/>
        <v>18</v>
      </c>
      <c r="V63" s="362">
        <v>0</v>
      </c>
      <c r="W63" s="363">
        <f t="shared" si="0"/>
        <v>0</v>
      </c>
      <c r="Y63" s="361">
        <f t="shared" si="10"/>
        <v>18</v>
      </c>
      <c r="Z63" s="362">
        <v>0</v>
      </c>
      <c r="AA63" s="364">
        <f t="shared" si="7"/>
        <v>0</v>
      </c>
      <c r="AD63" s="361">
        <f t="shared" si="11"/>
        <v>18</v>
      </c>
      <c r="AE63" s="362">
        <v>4</v>
      </c>
      <c r="AF63" s="365">
        <f t="shared" si="1"/>
        <v>4.1666666666666661</v>
      </c>
      <c r="AH63" s="361">
        <f t="shared" si="12"/>
        <v>18</v>
      </c>
      <c r="AI63" s="362">
        <v>4</v>
      </c>
      <c r="AJ63" s="363">
        <f t="shared" si="2"/>
        <v>4.5454545454545459</v>
      </c>
      <c r="AM63" s="361">
        <f t="shared" si="13"/>
        <v>18</v>
      </c>
      <c r="AN63" s="362">
        <v>0</v>
      </c>
      <c r="AO63" s="365">
        <f t="shared" si="3"/>
        <v>0</v>
      </c>
      <c r="AQ63" s="361">
        <f t="shared" si="14"/>
        <v>18</v>
      </c>
      <c r="AR63" s="362">
        <v>0</v>
      </c>
      <c r="AS63" s="363">
        <f t="shared" si="4"/>
        <v>0</v>
      </c>
      <c r="AU63" s="361">
        <f t="shared" si="15"/>
        <v>18</v>
      </c>
      <c r="AV63" s="360">
        <v>4</v>
      </c>
      <c r="AW63" s="365">
        <f t="shared" si="5"/>
        <v>4.2105263157894735</v>
      </c>
      <c r="AY63" s="361">
        <f t="shared" si="16"/>
        <v>18</v>
      </c>
      <c r="AZ63" s="360">
        <v>4</v>
      </c>
      <c r="BA63" s="365">
        <f t="shared" si="6"/>
        <v>4.5977011494252871</v>
      </c>
    </row>
    <row r="64" spans="3:53" x14ac:dyDescent="0.2">
      <c r="C64" s="735" t="s">
        <v>498</v>
      </c>
      <c r="H64">
        <v>12</v>
      </c>
      <c r="I64">
        <v>100</v>
      </c>
      <c r="O64" s="108"/>
      <c r="P64">
        <f>SUM(P45:P63)</f>
        <v>100</v>
      </c>
      <c r="V64">
        <f>SUM(V45:V63)</f>
        <v>69</v>
      </c>
      <c r="W64" s="328">
        <f>SUM(W45:W63)</f>
        <v>100.00000000000001</v>
      </c>
      <c r="Z64">
        <f>SUM(Z45:Z63)</f>
        <v>61</v>
      </c>
      <c r="AA64" s="329">
        <f>SUM(AA45:AA63)</f>
        <v>100.00000000000001</v>
      </c>
      <c r="AE64">
        <f>SUM(AE45:AE63)</f>
        <v>96</v>
      </c>
      <c r="AF64" s="328">
        <f>SUM(AF45:AF63)</f>
        <v>100</v>
      </c>
      <c r="AI64">
        <f>SUM(AI45:AI63)</f>
        <v>88</v>
      </c>
      <c r="AJ64" s="328">
        <f>SUM(AJ45:AJ63)</f>
        <v>99.999999999999986</v>
      </c>
      <c r="AN64">
        <f>SUM(AN45:AN63)</f>
        <v>78</v>
      </c>
      <c r="AO64" s="328">
        <f>SUM(AO45:AO63)</f>
        <v>100</v>
      </c>
      <c r="AR64">
        <f>SUM(AR45:AR63)</f>
        <v>70</v>
      </c>
      <c r="AS64" s="328">
        <f>SUM(AS45:AS63)</f>
        <v>99.999999999999972</v>
      </c>
      <c r="AV64">
        <f>SUM(AV45:AV63)</f>
        <v>95</v>
      </c>
      <c r="AW64" s="328">
        <f>SUM(AW45:AW63)</f>
        <v>99.999999999999986</v>
      </c>
      <c r="AZ64">
        <f>SUM(AZ45:AZ63)</f>
        <v>87</v>
      </c>
      <c r="BA64" s="328">
        <f>SUM(BA45:BA63)</f>
        <v>100.00000000000001</v>
      </c>
    </row>
    <row r="65" spans="2:5" x14ac:dyDescent="0.2">
      <c r="C65" t="s">
        <v>316</v>
      </c>
    </row>
    <row r="66" spans="2:5" x14ac:dyDescent="0.2">
      <c r="C66" t="s">
        <v>317</v>
      </c>
    </row>
    <row r="67" spans="2:5" x14ac:dyDescent="0.2">
      <c r="B67" s="370"/>
      <c r="C67" t="s">
        <v>318</v>
      </c>
    </row>
    <row r="68" spans="2:5" ht="45" customHeight="1" x14ac:dyDescent="0.2">
      <c r="B68" s="371"/>
      <c r="C68" s="372"/>
      <c r="D68" s="372"/>
      <c r="E68" s="372"/>
    </row>
    <row r="69" spans="2:5" ht="45" customHeight="1" x14ac:dyDescent="0.2"/>
  </sheetData>
  <mergeCells count="39">
    <mergeCell ref="B2:F2"/>
    <mergeCell ref="B4:B8"/>
    <mergeCell ref="C4:C8"/>
    <mergeCell ref="D4:D8"/>
    <mergeCell ref="E4:E8"/>
    <mergeCell ref="F4:F8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AA46"/>
  <sheetViews>
    <sheetView zoomScale="70" zoomScaleNormal="70" workbookViewId="0">
      <selection activeCell="H4" sqref="H4:P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5" style="4" customWidth="1"/>
    <col min="8" max="10" width="25.42578125" style="4" customWidth="1"/>
    <col min="11" max="11" width="20.140625" style="4" customWidth="1"/>
    <col min="12" max="12" width="14.85546875" style="5" customWidth="1"/>
    <col min="13" max="13" width="12.5703125" style="4" customWidth="1"/>
    <col min="14" max="14" width="14.140625" style="4" customWidth="1"/>
    <col min="15" max="15" width="16.42578125" style="4" customWidth="1"/>
    <col min="16" max="16" width="15" style="56" customWidth="1"/>
    <col min="17" max="17" width="8" style="56" customWidth="1"/>
    <col min="18" max="18" width="8" style="4" customWidth="1"/>
    <col min="19" max="21" width="11.42578125" style="4"/>
    <col min="22" max="24" width="11.42578125" style="14"/>
    <col min="25" max="16384" width="11.42578125" style="4"/>
  </cols>
  <sheetData>
    <row r="1" spans="1:27" s="2" customFormat="1" ht="28.5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212"/>
      <c r="V1" s="213"/>
      <c r="W1" s="213"/>
      <c r="X1" s="213"/>
    </row>
    <row r="2" spans="1:27" s="2" customFormat="1" ht="23.2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9" t="s">
        <v>542</v>
      </c>
      <c r="N2" s="839"/>
      <c r="O2" s="839"/>
      <c r="P2" s="839"/>
      <c r="Q2" s="212"/>
      <c r="V2" s="213"/>
      <c r="W2" s="213"/>
      <c r="X2" s="213"/>
    </row>
    <row r="3" spans="1:27" ht="40.5" customHeight="1" thickBot="1" x14ac:dyDescent="0.3">
      <c r="Q3" s="4"/>
      <c r="T3" s="5"/>
      <c r="V3" s="4"/>
      <c r="W3" s="85" t="s">
        <v>45</v>
      </c>
      <c r="X3" s="86">
        <v>12</v>
      </c>
      <c r="Y3" s="5"/>
      <c r="Z3" s="5"/>
    </row>
    <row r="4" spans="1:27" ht="15" customHeight="1" x14ac:dyDescent="0.25">
      <c r="G4" s="57"/>
      <c r="H4" s="971" t="s">
        <v>503</v>
      </c>
      <c r="I4" s="986"/>
      <c r="J4" s="986"/>
      <c r="K4" s="986"/>
      <c r="L4" s="986"/>
      <c r="M4" s="986"/>
      <c r="N4" s="986"/>
      <c r="O4" s="986"/>
      <c r="P4" s="995"/>
      <c r="Q4" s="4"/>
      <c r="T4" s="5"/>
      <c r="V4" s="4"/>
      <c r="W4" s="85" t="s">
        <v>46</v>
      </c>
      <c r="X4" s="86">
        <v>11</v>
      </c>
      <c r="Y4" s="5"/>
    </row>
    <row r="5" spans="1:27" ht="38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8"/>
      <c r="Q5" s="87" t="s">
        <v>47</v>
      </c>
      <c r="R5" s="87" t="s">
        <v>48</v>
      </c>
      <c r="S5" s="87" t="s">
        <v>49</v>
      </c>
      <c r="T5" s="87" t="s">
        <v>50</v>
      </c>
      <c r="U5" s="87" t="s">
        <v>51</v>
      </c>
      <c r="V5" s="87" t="s">
        <v>52</v>
      </c>
      <c r="W5" s="87" t="s">
        <v>45</v>
      </c>
      <c r="X5" s="87" t="s">
        <v>53</v>
      </c>
      <c r="Y5" s="87" t="s">
        <v>54</v>
      </c>
      <c r="Z5" s="87" t="s">
        <v>55</v>
      </c>
      <c r="AA5" s="87" t="s">
        <v>56</v>
      </c>
    </row>
    <row r="6" spans="1:27" ht="73.5" customHeight="1" thickBot="1" x14ac:dyDescent="0.3">
      <c r="G6" s="58"/>
      <c r="H6" s="869" t="s">
        <v>4</v>
      </c>
      <c r="I6" s="869" t="s">
        <v>4</v>
      </c>
      <c r="J6" s="869" t="s">
        <v>4</v>
      </c>
      <c r="K6" s="7" t="s">
        <v>5</v>
      </c>
      <c r="L6" s="843" t="s">
        <v>6</v>
      </c>
      <c r="M6" s="845">
        <v>2024</v>
      </c>
      <c r="N6" s="846"/>
      <c r="O6" s="847" t="s">
        <v>7</v>
      </c>
      <c r="P6" s="848"/>
      <c r="Q6" s="88" t="s">
        <v>57</v>
      </c>
      <c r="R6" s="88" t="s">
        <v>58</v>
      </c>
      <c r="S6" s="88" t="s">
        <v>59</v>
      </c>
      <c r="T6" s="89" t="s">
        <v>60</v>
      </c>
      <c r="U6" s="89" t="s">
        <v>61</v>
      </c>
      <c r="V6" s="89" t="s">
        <v>62</v>
      </c>
      <c r="W6" s="89" t="s">
        <v>63</v>
      </c>
      <c r="X6" s="89" t="s">
        <v>64</v>
      </c>
      <c r="Y6" s="89" t="s">
        <v>65</v>
      </c>
      <c r="Z6" s="90" t="s">
        <v>66</v>
      </c>
      <c r="AA6" s="90" t="s">
        <v>67</v>
      </c>
    </row>
    <row r="7" spans="1:27" ht="79.5" thickBot="1" x14ac:dyDescent="0.3">
      <c r="G7" s="594" t="s">
        <v>430</v>
      </c>
      <c r="H7" s="214" t="s">
        <v>428</v>
      </c>
      <c r="I7" s="214" t="s">
        <v>428</v>
      </c>
      <c r="J7" s="214" t="s">
        <v>533</v>
      </c>
      <c r="K7" s="10" t="s">
        <v>129</v>
      </c>
      <c r="L7" s="844"/>
      <c r="M7" s="11" t="s">
        <v>11</v>
      </c>
      <c r="N7" s="481" t="s">
        <v>81</v>
      </c>
      <c r="O7" s="13" t="s">
        <v>13</v>
      </c>
      <c r="P7" s="13" t="s">
        <v>44</v>
      </c>
      <c r="Q7" s="91" t="s">
        <v>68</v>
      </c>
      <c r="R7" s="91" t="s">
        <v>69</v>
      </c>
      <c r="S7" s="91" t="s">
        <v>70</v>
      </c>
      <c r="T7" s="91" t="s">
        <v>71</v>
      </c>
      <c r="U7" s="91" t="s">
        <v>72</v>
      </c>
      <c r="V7" s="91" t="s">
        <v>73</v>
      </c>
      <c r="W7" s="91" t="s">
        <v>74</v>
      </c>
      <c r="X7" s="91" t="s">
        <v>75</v>
      </c>
      <c r="Y7" s="91" t="s">
        <v>76</v>
      </c>
      <c r="Z7" s="91" t="s">
        <v>77</v>
      </c>
      <c r="AA7" s="91" t="s">
        <v>78</v>
      </c>
    </row>
    <row r="8" spans="1:27" ht="16.5" thickBot="1" x14ac:dyDescent="0.3">
      <c r="G8" s="654"/>
      <c r="H8" s="765" t="s">
        <v>514</v>
      </c>
      <c r="I8" s="765" t="s">
        <v>515</v>
      </c>
      <c r="J8" s="765" t="s">
        <v>532</v>
      </c>
      <c r="K8" s="432"/>
      <c r="L8" s="655"/>
      <c r="M8" s="640">
        <v>0.55289999999999995</v>
      </c>
      <c r="N8" s="481">
        <v>1</v>
      </c>
      <c r="O8" s="434"/>
      <c r="P8" s="434">
        <v>6.25</v>
      </c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</row>
    <row r="9" spans="1:27" ht="16.5" customHeight="1" thickBot="1" x14ac:dyDescent="0.35">
      <c r="A9" s="209"/>
      <c r="B9" s="209"/>
      <c r="C9" s="62"/>
      <c r="D9" s="63"/>
      <c r="E9" s="64"/>
      <c r="F9" s="103"/>
      <c r="G9" s="18" t="s">
        <v>431</v>
      </c>
      <c r="H9" s="33">
        <v>2707</v>
      </c>
      <c r="I9" s="33">
        <v>2726</v>
      </c>
      <c r="J9" s="33">
        <v>2774</v>
      </c>
      <c r="K9" s="33">
        <v>5497.8633989999998</v>
      </c>
      <c r="L9" s="34">
        <v>0.5045596441163962</v>
      </c>
      <c r="M9" s="45">
        <v>0.55289999999999995</v>
      </c>
      <c r="N9" s="45">
        <v>0.55289999999999995</v>
      </c>
      <c r="O9" s="107">
        <v>0.91256944133911422</v>
      </c>
      <c r="P9" s="69">
        <v>5.7035590083694639E-2</v>
      </c>
      <c r="Q9" s="142">
        <v>0.55289999999999995</v>
      </c>
      <c r="R9" s="142">
        <v>0.5045596441163962</v>
      </c>
      <c r="S9" s="143">
        <v>0.91256944133911422</v>
      </c>
      <c r="T9" s="94">
        <v>5497.8633989999998</v>
      </c>
      <c r="U9" s="95">
        <v>3039.7686733070996</v>
      </c>
      <c r="V9" s="94">
        <v>2774</v>
      </c>
      <c r="W9" s="95">
        <v>253.31405610892497</v>
      </c>
      <c r="X9" s="95">
        <v>2786.4546171981747</v>
      </c>
      <c r="Y9" s="95">
        <v>2707</v>
      </c>
      <c r="Z9" s="96">
        <v>0.9714854077623315</v>
      </c>
      <c r="AA9" s="423">
        <v>-79.454617198174674</v>
      </c>
    </row>
    <row r="10" spans="1:27" ht="16.5" customHeight="1" thickBot="1" x14ac:dyDescent="0.35">
      <c r="A10" s="209"/>
      <c r="B10" s="209"/>
      <c r="C10" s="62"/>
      <c r="D10" s="63"/>
      <c r="E10" s="64"/>
      <c r="F10" s="103"/>
      <c r="G10" s="18" t="s">
        <v>432</v>
      </c>
      <c r="H10" s="38">
        <v>1664</v>
      </c>
      <c r="I10" s="38">
        <v>1710</v>
      </c>
      <c r="J10" s="38">
        <v>1726</v>
      </c>
      <c r="K10" s="38">
        <v>2923.9560000000001</v>
      </c>
      <c r="L10" s="34">
        <v>0.59029616040733857</v>
      </c>
      <c r="M10" s="41">
        <v>0.55289999999999995</v>
      </c>
      <c r="N10" s="41">
        <v>0.55289999999999995</v>
      </c>
      <c r="O10" s="110">
        <v>1</v>
      </c>
      <c r="P10" s="69">
        <v>6.25E-2</v>
      </c>
      <c r="Q10" s="142">
        <v>0.55289999999999995</v>
      </c>
      <c r="R10" s="142">
        <v>0.59029616040733857</v>
      </c>
      <c r="S10" s="143">
        <v>1.0676363906806632</v>
      </c>
      <c r="T10" s="94">
        <v>2923.9560000000001</v>
      </c>
      <c r="U10" s="95">
        <v>1616.6552723999998</v>
      </c>
      <c r="V10" s="94">
        <v>1726</v>
      </c>
      <c r="W10" s="95">
        <v>134.72127269999999</v>
      </c>
      <c r="X10" s="95">
        <v>1481.9339996999997</v>
      </c>
      <c r="Y10" s="95">
        <v>1664</v>
      </c>
      <c r="Z10" s="96">
        <v>1.1228570235495356</v>
      </c>
      <c r="AA10" s="423">
        <v>182.06600030000027</v>
      </c>
    </row>
    <row r="11" spans="1:27" ht="16.5" customHeight="1" thickBot="1" x14ac:dyDescent="0.35">
      <c r="A11" s="209"/>
      <c r="B11" s="209"/>
      <c r="C11" s="62"/>
      <c r="D11" s="63"/>
      <c r="E11" s="64"/>
      <c r="F11" s="103"/>
      <c r="G11" s="18" t="s">
        <v>433</v>
      </c>
      <c r="H11" s="38">
        <v>772</v>
      </c>
      <c r="I11" s="38">
        <v>861</v>
      </c>
      <c r="J11" s="38">
        <v>916</v>
      </c>
      <c r="K11" s="38">
        <v>2011.9470000000001</v>
      </c>
      <c r="L11" s="34">
        <v>0.45528038263433379</v>
      </c>
      <c r="M11" s="41">
        <v>0.55289999999999995</v>
      </c>
      <c r="N11" s="41">
        <v>0.55289999999999995</v>
      </c>
      <c r="O11" s="110">
        <v>0.82344073545728669</v>
      </c>
      <c r="P11" s="69">
        <v>5.1465045966080411E-2</v>
      </c>
      <c r="Q11" s="142">
        <v>0.55289999999999995</v>
      </c>
      <c r="R11" s="142">
        <v>0.45528038263433379</v>
      </c>
      <c r="S11" s="143">
        <v>0.82344073545728669</v>
      </c>
      <c r="T11" s="94">
        <v>2011.9470000000001</v>
      </c>
      <c r="U11" s="95">
        <v>1112.4054962999999</v>
      </c>
      <c r="V11" s="94">
        <v>916</v>
      </c>
      <c r="W11" s="95">
        <v>92.700458024999989</v>
      </c>
      <c r="X11" s="95">
        <v>1019.7050382749999</v>
      </c>
      <c r="Y11" s="95">
        <v>772</v>
      </c>
      <c r="Z11" s="96">
        <v>0.75708167658558001</v>
      </c>
      <c r="AA11" s="423">
        <v>-247.70503827499988</v>
      </c>
    </row>
    <row r="12" spans="1:27" ht="16.5" customHeight="1" thickBot="1" x14ac:dyDescent="0.35">
      <c r="A12" s="209"/>
      <c r="B12" s="209"/>
      <c r="C12" s="62"/>
      <c r="D12" s="63"/>
      <c r="E12" s="64"/>
      <c r="F12" s="103"/>
      <c r="G12" s="18" t="s">
        <v>434</v>
      </c>
      <c r="H12" s="38">
        <v>1351</v>
      </c>
      <c r="I12" s="38">
        <v>1337</v>
      </c>
      <c r="J12" s="38">
        <v>1360</v>
      </c>
      <c r="K12" s="38">
        <v>2085.7440336</v>
      </c>
      <c r="L12" s="34">
        <v>0.6520454946010974</v>
      </c>
      <c r="M12" s="41">
        <v>0.55289999999999995</v>
      </c>
      <c r="N12" s="41">
        <v>0.55289999999999995</v>
      </c>
      <c r="O12" s="110">
        <v>1</v>
      </c>
      <c r="P12" s="69">
        <v>6.25E-2</v>
      </c>
      <c r="Q12" s="142">
        <v>0.55289999999999995</v>
      </c>
      <c r="R12" s="142">
        <v>0.6520454946010974</v>
      </c>
      <c r="S12" s="143">
        <v>1.1793190352705687</v>
      </c>
      <c r="T12" s="94">
        <v>2085.7440336</v>
      </c>
      <c r="U12" s="95">
        <v>1153.2078761774399</v>
      </c>
      <c r="V12" s="94">
        <v>1360</v>
      </c>
      <c r="W12" s="95">
        <v>96.100656348119983</v>
      </c>
      <c r="X12" s="95">
        <v>1057.1072198293198</v>
      </c>
      <c r="Y12" s="95">
        <v>1351</v>
      </c>
      <c r="Z12" s="96">
        <v>1.2780160561367957</v>
      </c>
      <c r="AA12" s="423">
        <v>293.89278017068023</v>
      </c>
    </row>
    <row r="13" spans="1:27" ht="16.5" customHeight="1" thickBot="1" x14ac:dyDescent="0.35">
      <c r="A13" s="209"/>
      <c r="B13" s="209"/>
      <c r="C13" s="62"/>
      <c r="D13" s="63"/>
      <c r="E13" s="64"/>
      <c r="F13" s="103"/>
      <c r="G13" s="18" t="s">
        <v>435</v>
      </c>
      <c r="H13" s="38">
        <v>1182</v>
      </c>
      <c r="I13" s="38">
        <v>1211</v>
      </c>
      <c r="J13" s="38">
        <v>1271</v>
      </c>
      <c r="K13" s="38">
        <v>2040.6179999999999</v>
      </c>
      <c r="L13" s="34">
        <v>0.62285052861437074</v>
      </c>
      <c r="M13" s="41">
        <v>0.55289999999999995</v>
      </c>
      <c r="N13" s="41">
        <v>0.55289999999999995</v>
      </c>
      <c r="O13" s="110">
        <v>1</v>
      </c>
      <c r="P13" s="69">
        <v>6.25E-2</v>
      </c>
      <c r="Q13" s="142">
        <v>0.55289999999999995</v>
      </c>
      <c r="R13" s="142">
        <v>0.62285052861437074</v>
      </c>
      <c r="S13" s="143">
        <v>1.1265156965353063</v>
      </c>
      <c r="T13" s="94">
        <v>2040.6179999999999</v>
      </c>
      <c r="U13" s="95">
        <v>1128.2576921999998</v>
      </c>
      <c r="V13" s="94">
        <v>1271</v>
      </c>
      <c r="W13" s="95">
        <v>94.021474349999991</v>
      </c>
      <c r="X13" s="95">
        <v>1034.23621785</v>
      </c>
      <c r="Y13" s="95">
        <v>1182</v>
      </c>
      <c r="Z13" s="96">
        <v>1.1428723724809944</v>
      </c>
      <c r="AA13" s="423">
        <v>147.76378215</v>
      </c>
    </row>
    <row r="14" spans="1:27" ht="16.5" customHeight="1" thickBot="1" x14ac:dyDescent="0.35">
      <c r="A14" s="209"/>
      <c r="B14" s="209"/>
      <c r="C14" s="62"/>
      <c r="D14" s="63"/>
      <c r="E14" s="64"/>
      <c r="F14" s="103"/>
      <c r="G14" s="18" t="s">
        <v>436</v>
      </c>
      <c r="H14" s="38">
        <v>47</v>
      </c>
      <c r="I14" s="38">
        <v>47</v>
      </c>
      <c r="J14" s="38">
        <v>46</v>
      </c>
      <c r="K14" s="38">
        <v>72.413601</v>
      </c>
      <c r="L14" s="34">
        <v>0.63523978043848417</v>
      </c>
      <c r="M14" s="41">
        <v>0.55289999999999995</v>
      </c>
      <c r="N14" s="41">
        <v>0.55289999999999995</v>
      </c>
      <c r="O14" s="110">
        <v>1</v>
      </c>
      <c r="P14" s="69">
        <v>6.25E-2</v>
      </c>
      <c r="Q14" s="142">
        <v>0.55289999999999995</v>
      </c>
      <c r="R14" s="142">
        <v>0.63523978043848417</v>
      </c>
      <c r="S14" s="143">
        <v>1.1489234589229231</v>
      </c>
      <c r="T14" s="94">
        <v>72.413601</v>
      </c>
      <c r="U14" s="95">
        <v>40.037479992899996</v>
      </c>
      <c r="V14" s="94">
        <v>46</v>
      </c>
      <c r="W14" s="95">
        <v>3.3364566660749997</v>
      </c>
      <c r="X14" s="95">
        <v>36.701023326824995</v>
      </c>
      <c r="Y14" s="95">
        <v>47</v>
      </c>
      <c r="Z14" s="96">
        <v>1.2806182427520332</v>
      </c>
      <c r="AA14" s="423">
        <v>10.298976673175005</v>
      </c>
    </row>
    <row r="15" spans="1:27" ht="16.5" customHeight="1" thickBot="1" x14ac:dyDescent="0.35">
      <c r="A15" s="209"/>
      <c r="B15" s="209"/>
      <c r="C15" s="62"/>
      <c r="D15" s="63"/>
      <c r="E15" s="64"/>
      <c r="F15" s="103"/>
      <c r="G15" s="27" t="s">
        <v>437</v>
      </c>
      <c r="H15" s="52">
        <v>414</v>
      </c>
      <c r="I15" s="52">
        <v>419</v>
      </c>
      <c r="J15" s="52">
        <v>421</v>
      </c>
      <c r="K15" s="52">
        <v>550.43396640000003</v>
      </c>
      <c r="L15" s="34">
        <v>0.76485105516555196</v>
      </c>
      <c r="M15" s="54">
        <v>0.55289999999999995</v>
      </c>
      <c r="N15" s="54">
        <v>0.55289999999999995</v>
      </c>
      <c r="O15" s="113">
        <v>1</v>
      </c>
      <c r="P15" s="69">
        <v>6.25E-2</v>
      </c>
      <c r="Q15" s="142">
        <v>0.55289999999999995</v>
      </c>
      <c r="R15" s="142">
        <v>0.76485105516555196</v>
      </c>
      <c r="S15" s="143">
        <v>1.3833442849801991</v>
      </c>
      <c r="T15" s="94">
        <v>550.43396640000003</v>
      </c>
      <c r="U15" s="95">
        <v>304.33494002255998</v>
      </c>
      <c r="V15" s="94">
        <v>421</v>
      </c>
      <c r="W15" s="95">
        <v>25.361245001879997</v>
      </c>
      <c r="X15" s="95">
        <v>278.97369502067994</v>
      </c>
      <c r="Y15" s="95">
        <v>414</v>
      </c>
      <c r="Z15" s="96">
        <v>1.4840108848589137</v>
      </c>
      <c r="AA15" s="423">
        <v>135.02630497932006</v>
      </c>
    </row>
    <row r="16" spans="1:27" ht="16.5" customHeight="1" thickBot="1" x14ac:dyDescent="0.35">
      <c r="A16" s="209"/>
      <c r="B16" s="209"/>
      <c r="C16" s="62"/>
      <c r="D16" s="63"/>
      <c r="E16" s="64"/>
      <c r="F16" s="103"/>
      <c r="G16" s="529" t="s">
        <v>15</v>
      </c>
      <c r="H16" s="600">
        <v>8137</v>
      </c>
      <c r="I16" s="600">
        <v>8311</v>
      </c>
      <c r="J16" s="600">
        <v>8514</v>
      </c>
      <c r="K16" s="601">
        <v>15182.976000000001</v>
      </c>
      <c r="L16" s="466">
        <v>0.56075962973266902</v>
      </c>
      <c r="M16" s="497">
        <v>0.55289999999999995</v>
      </c>
      <c r="N16" s="497">
        <v>0.55289999999999995</v>
      </c>
      <c r="O16" s="498">
        <v>1</v>
      </c>
      <c r="P16" s="499">
        <v>6.25E-2</v>
      </c>
      <c r="Q16" s="142">
        <v>0.55289999999999995</v>
      </c>
      <c r="R16" s="142">
        <v>0.56075962973266902</v>
      </c>
      <c r="S16" s="143">
        <v>1.0142152825694866</v>
      </c>
      <c r="T16" s="94">
        <v>15182.976000000001</v>
      </c>
      <c r="U16" s="95">
        <v>8394.6674303999989</v>
      </c>
      <c r="V16" s="94">
        <v>8514</v>
      </c>
      <c r="W16" s="95">
        <v>699.55561919999991</v>
      </c>
      <c r="X16" s="95">
        <v>7695.1118111999986</v>
      </c>
      <c r="Y16" s="95">
        <v>8137</v>
      </c>
      <c r="Z16" s="96">
        <v>1.0574245312663095</v>
      </c>
      <c r="AA16" s="423">
        <v>441.88818880000144</v>
      </c>
    </row>
    <row r="17" spans="13:24" x14ac:dyDescent="0.25">
      <c r="M17" s="56"/>
      <c r="Q17" s="119"/>
      <c r="R17" s="119"/>
    </row>
    <row r="18" spans="13:24" x14ac:dyDescent="0.25">
      <c r="V18" s="4"/>
      <c r="W18" s="4"/>
      <c r="X18" s="4"/>
    </row>
    <row r="19" spans="13:24" x14ac:dyDescent="0.25">
      <c r="V19" s="4"/>
      <c r="W19" s="4"/>
      <c r="X19" s="4"/>
    </row>
    <row r="20" spans="13:24" x14ac:dyDescent="0.25">
      <c r="V20" s="4"/>
      <c r="W20" s="4"/>
      <c r="X20" s="4"/>
    </row>
    <row r="21" spans="13:24" x14ac:dyDescent="0.25">
      <c r="V21" s="4"/>
      <c r="W21" s="4"/>
      <c r="X21" s="4"/>
    </row>
    <row r="22" spans="13:24" x14ac:dyDescent="0.25">
      <c r="V22" s="4"/>
      <c r="W22" s="4"/>
      <c r="X22" s="4"/>
    </row>
    <row r="23" spans="13:24" x14ac:dyDescent="0.25">
      <c r="V23" s="4"/>
      <c r="W23" s="4"/>
      <c r="X23" s="4"/>
    </row>
    <row r="24" spans="13:24" x14ac:dyDescent="0.25">
      <c r="V24" s="4"/>
      <c r="W24" s="4"/>
      <c r="X24" s="4"/>
    </row>
    <row r="25" spans="13:24" x14ac:dyDescent="0.25">
      <c r="V25" s="4"/>
      <c r="W25" s="4"/>
      <c r="X25" s="4"/>
    </row>
    <row r="26" spans="13:24" x14ac:dyDescent="0.25">
      <c r="V26" s="4"/>
      <c r="W26" s="4"/>
      <c r="X26" s="4"/>
    </row>
    <row r="27" spans="13:24" x14ac:dyDescent="0.25">
      <c r="V27" s="4"/>
      <c r="W27" s="4"/>
      <c r="X27" s="4"/>
    </row>
    <row r="28" spans="13:24" x14ac:dyDescent="0.25">
      <c r="V28" s="4"/>
      <c r="W28" s="4"/>
      <c r="X28" s="4"/>
    </row>
    <row r="29" spans="13:24" x14ac:dyDescent="0.25">
      <c r="V29" s="4"/>
      <c r="W29" s="4"/>
      <c r="X29" s="4"/>
    </row>
    <row r="30" spans="13:24" x14ac:dyDescent="0.25">
      <c r="V30" s="4"/>
      <c r="W30" s="4"/>
      <c r="X30" s="4"/>
    </row>
    <row r="31" spans="13:24" x14ac:dyDescent="0.25">
      <c r="V31" s="4"/>
      <c r="W31" s="4"/>
      <c r="X31" s="4"/>
    </row>
    <row r="32" spans="13:24" x14ac:dyDescent="0.25">
      <c r="V32" s="4"/>
      <c r="W32" s="4"/>
      <c r="X32" s="4"/>
    </row>
    <row r="33" spans="22:24" x14ac:dyDescent="0.25">
      <c r="V33" s="4"/>
      <c r="W33" s="4"/>
      <c r="X33" s="4"/>
    </row>
    <row r="34" spans="22:24" x14ac:dyDescent="0.25">
      <c r="V34" s="4"/>
      <c r="W34" s="4"/>
      <c r="X34" s="4"/>
    </row>
    <row r="35" spans="22:24" x14ac:dyDescent="0.25">
      <c r="V35" s="4"/>
      <c r="W35" s="4"/>
      <c r="X35" s="4"/>
    </row>
    <row r="36" spans="22:24" x14ac:dyDescent="0.25">
      <c r="V36" s="4"/>
      <c r="W36" s="4"/>
      <c r="X36" s="4"/>
    </row>
    <row r="37" spans="22:24" x14ac:dyDescent="0.25">
      <c r="V37" s="4"/>
      <c r="W37" s="4"/>
      <c r="X37" s="4"/>
    </row>
    <row r="38" spans="22:24" x14ac:dyDescent="0.25">
      <c r="V38" s="4"/>
      <c r="W38" s="4"/>
      <c r="X38" s="4"/>
    </row>
    <row r="39" spans="22:24" x14ac:dyDescent="0.25">
      <c r="V39" s="4"/>
      <c r="W39" s="4"/>
      <c r="X39" s="4"/>
    </row>
    <row r="40" spans="22:24" x14ac:dyDescent="0.25">
      <c r="V40" s="4"/>
      <c r="W40" s="4"/>
      <c r="X40" s="4"/>
    </row>
    <row r="41" spans="22:24" x14ac:dyDescent="0.25">
      <c r="V41" s="4"/>
      <c r="W41" s="4"/>
      <c r="X41" s="4"/>
    </row>
    <row r="42" spans="22:24" x14ac:dyDescent="0.25">
      <c r="V42" s="4"/>
      <c r="W42" s="4"/>
      <c r="X42" s="4"/>
    </row>
    <row r="43" spans="22:24" x14ac:dyDescent="0.25">
      <c r="V43" s="4"/>
      <c r="W43" s="4"/>
      <c r="X43" s="4"/>
    </row>
    <row r="44" spans="22:24" x14ac:dyDescent="0.25">
      <c r="V44" s="4"/>
      <c r="W44" s="4"/>
      <c r="X44" s="4"/>
    </row>
    <row r="45" spans="22:24" x14ac:dyDescent="0.25">
      <c r="V45" s="4"/>
      <c r="W45" s="4"/>
      <c r="X45" s="4"/>
    </row>
    <row r="46" spans="22:24" x14ac:dyDescent="0.25">
      <c r="V46" s="4"/>
      <c r="W46" s="4"/>
      <c r="X46" s="4"/>
    </row>
  </sheetData>
  <autoFilter ref="G4:G16" xr:uid="{00000000-0001-0000-1100-000000000000}"/>
  <mergeCells count="1">
    <mergeCell ref="H4:P5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AA52"/>
  <sheetViews>
    <sheetView zoomScale="87" zoomScaleNormal="87" workbookViewId="0">
      <selection activeCell="H4" sqref="H4:P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4.28515625" style="4" customWidth="1"/>
    <col min="8" max="10" width="26.42578125" style="4" customWidth="1"/>
    <col min="11" max="11" width="18.5703125" style="4" customWidth="1"/>
    <col min="12" max="12" width="14.85546875" style="5" customWidth="1"/>
    <col min="13" max="13" width="12.5703125" style="4" customWidth="1"/>
    <col min="14" max="14" width="14.140625" style="4" customWidth="1"/>
    <col min="15" max="15" width="16.42578125" style="4" customWidth="1"/>
    <col min="16" max="16" width="15" style="56" customWidth="1"/>
    <col min="17" max="17" width="8" style="56" customWidth="1"/>
    <col min="18" max="18" width="8" style="4" customWidth="1"/>
    <col min="19" max="16384" width="11.42578125" style="4"/>
  </cols>
  <sheetData>
    <row r="1" spans="1:27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55"/>
    </row>
    <row r="2" spans="1:27" s="2" customFormat="1" ht="23.2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9" t="s">
        <v>542</v>
      </c>
      <c r="N2" s="839"/>
      <c r="O2" s="839"/>
      <c r="P2" s="839"/>
      <c r="Q2" s="55"/>
    </row>
    <row r="3" spans="1:27" ht="60.75" thickBot="1" x14ac:dyDescent="0.3">
      <c r="Q3" s="4"/>
      <c r="T3" s="5"/>
      <c r="W3" s="85" t="s">
        <v>45</v>
      </c>
      <c r="X3" s="86">
        <v>12</v>
      </c>
      <c r="Y3" s="5"/>
      <c r="Z3" s="5"/>
    </row>
    <row r="4" spans="1:27" ht="15" customHeight="1" x14ac:dyDescent="0.25">
      <c r="G4" s="58"/>
      <c r="H4" s="971" t="s">
        <v>504</v>
      </c>
      <c r="I4" s="986"/>
      <c r="J4" s="986"/>
      <c r="K4" s="986"/>
      <c r="L4" s="986"/>
      <c r="M4" s="986"/>
      <c r="N4" s="986"/>
      <c r="O4" s="986"/>
      <c r="P4" s="995"/>
      <c r="Q4" s="4"/>
      <c r="T4" s="5"/>
      <c r="W4" s="85" t="s">
        <v>46</v>
      </c>
      <c r="X4" s="86">
        <v>11</v>
      </c>
      <c r="Y4" s="5"/>
    </row>
    <row r="5" spans="1:27" ht="62.25" customHeight="1" thickBot="1" x14ac:dyDescent="0.3">
      <c r="G5" s="526"/>
      <c r="H5" s="996"/>
      <c r="I5" s="997"/>
      <c r="J5" s="997"/>
      <c r="K5" s="997"/>
      <c r="L5" s="997"/>
      <c r="M5" s="997"/>
      <c r="N5" s="997"/>
      <c r="O5" s="997"/>
      <c r="P5" s="998"/>
      <c r="Q5" s="87" t="s">
        <v>47</v>
      </c>
      <c r="R5" s="87" t="s">
        <v>48</v>
      </c>
      <c r="S5" s="87" t="s">
        <v>49</v>
      </c>
      <c r="T5" s="87" t="s">
        <v>50</v>
      </c>
      <c r="U5" s="87" t="s">
        <v>51</v>
      </c>
      <c r="V5" s="87" t="s">
        <v>52</v>
      </c>
      <c r="W5" s="87" t="s">
        <v>45</v>
      </c>
      <c r="X5" s="87" t="s">
        <v>53</v>
      </c>
      <c r="Y5" s="87" t="s">
        <v>54</v>
      </c>
      <c r="Z5" s="87" t="s">
        <v>55</v>
      </c>
      <c r="AA5" s="87" t="s">
        <v>56</v>
      </c>
    </row>
    <row r="6" spans="1:27" ht="45.75" customHeight="1" thickBot="1" x14ac:dyDescent="0.3">
      <c r="G6" s="526"/>
      <c r="H6" s="869" t="s">
        <v>4</v>
      </c>
      <c r="I6" s="869" t="s">
        <v>4</v>
      </c>
      <c r="J6" s="869" t="s">
        <v>4</v>
      </c>
      <c r="K6" s="7" t="s">
        <v>5</v>
      </c>
      <c r="L6" s="843" t="s">
        <v>6</v>
      </c>
      <c r="M6" s="845">
        <v>2024</v>
      </c>
      <c r="N6" s="846"/>
      <c r="O6" s="847" t="s">
        <v>7</v>
      </c>
      <c r="P6" s="848"/>
      <c r="Q6" s="88" t="s">
        <v>57</v>
      </c>
      <c r="R6" s="88" t="s">
        <v>58</v>
      </c>
      <c r="S6" s="88" t="s">
        <v>59</v>
      </c>
      <c r="T6" s="89" t="s">
        <v>60</v>
      </c>
      <c r="U6" s="89" t="s">
        <v>61</v>
      </c>
      <c r="V6" s="89" t="s">
        <v>62</v>
      </c>
      <c r="W6" s="89" t="s">
        <v>63</v>
      </c>
      <c r="X6" s="89" t="s">
        <v>64</v>
      </c>
      <c r="Y6" s="89" t="s">
        <v>65</v>
      </c>
      <c r="Z6" s="90" t="s">
        <v>66</v>
      </c>
      <c r="AA6" s="90" t="s">
        <v>67</v>
      </c>
    </row>
    <row r="7" spans="1:27" ht="94.5" customHeight="1" thickBot="1" x14ac:dyDescent="0.3">
      <c r="G7" s="594" t="s">
        <v>430</v>
      </c>
      <c r="H7" s="215" t="s">
        <v>130</v>
      </c>
      <c r="I7" s="215" t="s">
        <v>130</v>
      </c>
      <c r="J7" s="215" t="s">
        <v>130</v>
      </c>
      <c r="K7" s="10" t="s">
        <v>131</v>
      </c>
      <c r="L7" s="844"/>
      <c r="M7" s="11" t="s">
        <v>11</v>
      </c>
      <c r="N7" s="11" t="s">
        <v>12</v>
      </c>
      <c r="O7" s="13" t="s">
        <v>13</v>
      </c>
      <c r="P7" s="13" t="s">
        <v>44</v>
      </c>
      <c r="Q7" s="91" t="s">
        <v>68</v>
      </c>
      <c r="R7" s="91" t="s">
        <v>69</v>
      </c>
      <c r="S7" s="91" t="s">
        <v>70</v>
      </c>
      <c r="T7" s="91" t="s">
        <v>71</v>
      </c>
      <c r="U7" s="91" t="s">
        <v>72</v>
      </c>
      <c r="V7" s="91" t="s">
        <v>73</v>
      </c>
      <c r="W7" s="91" t="s">
        <v>74</v>
      </c>
      <c r="X7" s="91" t="s">
        <v>75</v>
      </c>
      <c r="Y7" s="91" t="s">
        <v>76</v>
      </c>
      <c r="Z7" s="91" t="s">
        <v>77</v>
      </c>
      <c r="AA7" s="91" t="s">
        <v>78</v>
      </c>
    </row>
    <row r="8" spans="1:27" ht="16.5" thickBot="1" x14ac:dyDescent="0.3">
      <c r="G8" s="654"/>
      <c r="H8" s="659" t="s">
        <v>514</v>
      </c>
      <c r="I8" s="659" t="s">
        <v>515</v>
      </c>
      <c r="J8" s="659" t="s">
        <v>532</v>
      </c>
      <c r="K8" s="432"/>
      <c r="L8" s="655"/>
      <c r="M8" s="481">
        <v>0.5423</v>
      </c>
      <c r="N8" s="481">
        <v>1</v>
      </c>
      <c r="O8" s="434"/>
      <c r="P8" s="434">
        <v>6.25</v>
      </c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</row>
    <row r="9" spans="1:27" ht="15" customHeight="1" thickBot="1" x14ac:dyDescent="0.35">
      <c r="A9" s="209"/>
      <c r="B9" s="209"/>
      <c r="C9" s="62"/>
      <c r="D9" s="63"/>
      <c r="E9" s="64"/>
      <c r="F9" s="103"/>
      <c r="G9" s="18" t="s">
        <v>431</v>
      </c>
      <c r="H9" s="67">
        <v>5784</v>
      </c>
      <c r="I9" s="67">
        <v>5783</v>
      </c>
      <c r="J9" s="67">
        <v>5881</v>
      </c>
      <c r="K9" s="67">
        <v>12679.901157</v>
      </c>
      <c r="L9" s="34">
        <v>0.45607611040465146</v>
      </c>
      <c r="M9" s="36">
        <v>0.5423</v>
      </c>
      <c r="N9" s="36">
        <v>0.5423</v>
      </c>
      <c r="O9" s="107">
        <v>0.84100333838217123</v>
      </c>
      <c r="P9" s="69">
        <v>5.2562708648885702E-2</v>
      </c>
      <c r="Q9" s="142">
        <v>0.5423</v>
      </c>
      <c r="R9" s="142">
        <v>0.46380487727645775</v>
      </c>
      <c r="S9" s="143">
        <v>0.85525516739158725</v>
      </c>
      <c r="T9" s="94">
        <v>12679.901157</v>
      </c>
      <c r="U9" s="95">
        <v>6876.3103974411006</v>
      </c>
      <c r="V9" s="94">
        <v>5881</v>
      </c>
      <c r="W9" s="95">
        <v>573.02586645342501</v>
      </c>
      <c r="X9" s="95">
        <v>6303.2845309876748</v>
      </c>
      <c r="Y9" s="95">
        <v>5881</v>
      </c>
      <c r="Z9" s="96">
        <v>0.93300563715445883</v>
      </c>
      <c r="AA9" s="423">
        <v>-422.28453098767477</v>
      </c>
    </row>
    <row r="10" spans="1:27" ht="15" customHeight="1" thickBot="1" x14ac:dyDescent="0.35">
      <c r="A10" s="209"/>
      <c r="B10" s="209"/>
      <c r="C10" s="62"/>
      <c r="D10" s="63"/>
      <c r="E10" s="64"/>
      <c r="F10" s="103"/>
      <c r="G10" s="18" t="s">
        <v>432</v>
      </c>
      <c r="H10" s="72">
        <v>3504</v>
      </c>
      <c r="I10" s="72">
        <v>3546</v>
      </c>
      <c r="J10" s="72">
        <v>3593</v>
      </c>
      <c r="K10" s="72">
        <v>6659.8810000000003</v>
      </c>
      <c r="L10" s="34">
        <v>0.53244194603477146</v>
      </c>
      <c r="M10" s="41">
        <v>0.5423</v>
      </c>
      <c r="N10" s="41">
        <v>0.5423</v>
      </c>
      <c r="O10" s="110">
        <v>0.98182177030199425</v>
      </c>
      <c r="P10" s="69">
        <v>6.136386064387464E-2</v>
      </c>
      <c r="Q10" s="142">
        <v>0.5423</v>
      </c>
      <c r="R10" s="142">
        <v>0.53949912918864462</v>
      </c>
      <c r="S10" s="143">
        <v>0.99483520042162021</v>
      </c>
      <c r="T10" s="94">
        <v>6659.8810000000003</v>
      </c>
      <c r="U10" s="95">
        <v>3611.6534663000002</v>
      </c>
      <c r="V10" s="94">
        <v>3593</v>
      </c>
      <c r="W10" s="95">
        <v>300.97112219166667</v>
      </c>
      <c r="X10" s="95">
        <v>3310.6823441083334</v>
      </c>
      <c r="Y10" s="95">
        <v>3593</v>
      </c>
      <c r="Z10" s="96">
        <v>1.085274764096313</v>
      </c>
      <c r="AA10" s="423">
        <v>282.31765589166662</v>
      </c>
    </row>
    <row r="11" spans="1:27" ht="15" customHeight="1" thickBot="1" x14ac:dyDescent="0.35">
      <c r="A11" s="209"/>
      <c r="B11" s="209"/>
      <c r="C11" s="62"/>
      <c r="D11" s="63"/>
      <c r="E11" s="64"/>
      <c r="F11" s="103"/>
      <c r="G11" s="18" t="s">
        <v>433</v>
      </c>
      <c r="H11" s="72">
        <v>1891</v>
      </c>
      <c r="I11" s="72">
        <v>1967</v>
      </c>
      <c r="J11" s="72">
        <v>2179</v>
      </c>
      <c r="K11" s="72">
        <v>4539.5740000000005</v>
      </c>
      <c r="L11" s="34">
        <v>0.43330056961291957</v>
      </c>
      <c r="M11" s="41">
        <v>0.5423</v>
      </c>
      <c r="N11" s="41">
        <v>0.5423</v>
      </c>
      <c r="O11" s="110">
        <v>0.79900529155987376</v>
      </c>
      <c r="P11" s="69">
        <v>4.993783072249211E-2</v>
      </c>
      <c r="Q11" s="142">
        <v>0.5423</v>
      </c>
      <c r="R11" s="142">
        <v>0.48000098687674214</v>
      </c>
      <c r="S11" s="143">
        <v>0.88512075765580334</v>
      </c>
      <c r="T11" s="94">
        <v>4539.5740000000005</v>
      </c>
      <c r="U11" s="95">
        <v>2461.8109802000004</v>
      </c>
      <c r="V11" s="94">
        <v>2179</v>
      </c>
      <c r="W11" s="95">
        <v>205.15091501666669</v>
      </c>
      <c r="X11" s="95">
        <v>2256.6600651833337</v>
      </c>
      <c r="Y11" s="95">
        <v>2179</v>
      </c>
      <c r="Z11" s="96">
        <v>0.96558628107905808</v>
      </c>
      <c r="AA11" s="423">
        <v>-77.6600651833337</v>
      </c>
    </row>
    <row r="12" spans="1:27" ht="15" customHeight="1" thickBot="1" x14ac:dyDescent="0.35">
      <c r="A12" s="209"/>
      <c r="B12" s="209"/>
      <c r="C12" s="62"/>
      <c r="D12" s="63"/>
      <c r="E12" s="64"/>
      <c r="F12" s="103"/>
      <c r="G12" s="18" t="s">
        <v>434</v>
      </c>
      <c r="H12" s="72">
        <v>2883</v>
      </c>
      <c r="I12" s="72">
        <v>2825</v>
      </c>
      <c r="J12" s="72">
        <v>2836</v>
      </c>
      <c r="K12" s="72">
        <v>4706.6478352000004</v>
      </c>
      <c r="L12" s="34">
        <v>0.60021486606081642</v>
      </c>
      <c r="M12" s="41">
        <v>0.5423</v>
      </c>
      <c r="N12" s="41">
        <v>0.5423</v>
      </c>
      <c r="O12" s="110">
        <v>1</v>
      </c>
      <c r="P12" s="69">
        <v>6.25E-2</v>
      </c>
      <c r="Q12" s="142">
        <v>0.5423</v>
      </c>
      <c r="R12" s="142">
        <v>0.60255198589326564</v>
      </c>
      <c r="S12" s="143">
        <v>1.1111045286617474</v>
      </c>
      <c r="T12" s="94">
        <v>4706.6478352000004</v>
      </c>
      <c r="U12" s="95">
        <v>2552.4151210289601</v>
      </c>
      <c r="V12" s="94">
        <v>2836</v>
      </c>
      <c r="W12" s="95">
        <v>212.70126008574667</v>
      </c>
      <c r="X12" s="95">
        <v>2339.7138609432131</v>
      </c>
      <c r="Y12" s="95">
        <v>2836</v>
      </c>
      <c r="Z12" s="96">
        <v>1.2121140312673611</v>
      </c>
      <c r="AA12" s="423">
        <v>496.28613905678685</v>
      </c>
    </row>
    <row r="13" spans="1:27" ht="15" customHeight="1" thickBot="1" x14ac:dyDescent="0.35">
      <c r="A13" s="209"/>
      <c r="B13" s="209"/>
      <c r="C13" s="62"/>
      <c r="D13" s="63"/>
      <c r="E13" s="64"/>
      <c r="F13" s="103"/>
      <c r="G13" s="18" t="s">
        <v>435</v>
      </c>
      <c r="H13" s="72">
        <v>2779</v>
      </c>
      <c r="I13" s="72">
        <v>2846</v>
      </c>
      <c r="J13" s="72">
        <v>2894</v>
      </c>
      <c r="K13" s="72">
        <v>4594.9390000000003</v>
      </c>
      <c r="L13" s="34">
        <v>0.61937710163290516</v>
      </c>
      <c r="M13" s="41">
        <v>0.5423</v>
      </c>
      <c r="N13" s="41">
        <v>0.5423</v>
      </c>
      <c r="O13" s="110">
        <v>1</v>
      </c>
      <c r="P13" s="69">
        <v>6.25E-2</v>
      </c>
      <c r="Q13" s="142">
        <v>0.5423</v>
      </c>
      <c r="R13" s="142">
        <v>0.62982337741589167</v>
      </c>
      <c r="S13" s="143">
        <v>1.1613929142834072</v>
      </c>
      <c r="T13" s="94">
        <v>4594.9390000000003</v>
      </c>
      <c r="U13" s="95">
        <v>2491.8354197000003</v>
      </c>
      <c r="V13" s="94">
        <v>2894</v>
      </c>
      <c r="W13" s="95">
        <v>207.6529516416667</v>
      </c>
      <c r="X13" s="95">
        <v>2284.1824680583336</v>
      </c>
      <c r="Y13" s="95">
        <v>2894</v>
      </c>
      <c r="Z13" s="96">
        <v>1.2669740883091714</v>
      </c>
      <c r="AA13" s="423">
        <v>609.8175319416664</v>
      </c>
    </row>
    <row r="14" spans="1:27" ht="15" customHeight="1" thickBot="1" x14ac:dyDescent="0.35">
      <c r="A14" s="209"/>
      <c r="B14" s="209"/>
      <c r="C14" s="62"/>
      <c r="D14" s="63"/>
      <c r="E14" s="64"/>
      <c r="F14" s="103"/>
      <c r="G14" s="18" t="s">
        <v>436</v>
      </c>
      <c r="H14" s="72">
        <v>136</v>
      </c>
      <c r="I14" s="72">
        <v>135</v>
      </c>
      <c r="J14" s="72">
        <v>136</v>
      </c>
      <c r="K14" s="72">
        <v>167.00984299999999</v>
      </c>
      <c r="L14" s="34">
        <v>0.80833559013644485</v>
      </c>
      <c r="M14" s="41">
        <v>0.5423</v>
      </c>
      <c r="N14" s="41">
        <v>0.5423</v>
      </c>
      <c r="O14" s="110">
        <v>1</v>
      </c>
      <c r="P14" s="69">
        <v>6.25E-2</v>
      </c>
      <c r="Q14" s="142">
        <v>0.5423</v>
      </c>
      <c r="R14" s="142">
        <v>0.81432326117449261</v>
      </c>
      <c r="S14" s="143">
        <v>1.5016102916734144</v>
      </c>
      <c r="T14" s="94">
        <v>167.00984299999999</v>
      </c>
      <c r="U14" s="95">
        <v>90.569437858899988</v>
      </c>
      <c r="V14" s="94">
        <v>136</v>
      </c>
      <c r="W14" s="95">
        <v>7.5474531549083324</v>
      </c>
      <c r="X14" s="95">
        <v>83.021984703991649</v>
      </c>
      <c r="Y14" s="95">
        <v>136</v>
      </c>
      <c r="Z14" s="96">
        <v>1.6381203181891797</v>
      </c>
      <c r="AA14" s="423">
        <v>52.978015296008351</v>
      </c>
    </row>
    <row r="15" spans="1:27" ht="15" customHeight="1" thickBot="1" x14ac:dyDescent="0.35">
      <c r="A15" s="209"/>
      <c r="B15" s="209"/>
      <c r="C15" s="62"/>
      <c r="D15" s="63"/>
      <c r="E15" s="64"/>
      <c r="F15" s="103"/>
      <c r="G15" s="27" t="s">
        <v>437</v>
      </c>
      <c r="H15" s="112">
        <v>830</v>
      </c>
      <c r="I15" s="112">
        <v>893</v>
      </c>
      <c r="J15" s="112">
        <v>911</v>
      </c>
      <c r="K15" s="112">
        <v>1242.0981648000002</v>
      </c>
      <c r="L15" s="34">
        <v>0.71894478657714533</v>
      </c>
      <c r="M15" s="54">
        <v>0.5423</v>
      </c>
      <c r="N15" s="54">
        <v>0.5423</v>
      </c>
      <c r="O15" s="113">
        <v>1</v>
      </c>
      <c r="P15" s="69">
        <v>6.25E-2</v>
      </c>
      <c r="Q15" s="142">
        <v>0.5423</v>
      </c>
      <c r="R15" s="142">
        <v>0.73343639481722211</v>
      </c>
      <c r="S15" s="143">
        <v>1.3524550890968507</v>
      </c>
      <c r="T15" s="94">
        <v>1242.0981648000002</v>
      </c>
      <c r="U15" s="95">
        <v>673.58983477104005</v>
      </c>
      <c r="V15" s="94">
        <v>911</v>
      </c>
      <c r="W15" s="95">
        <v>56.132486230920001</v>
      </c>
      <c r="X15" s="95">
        <v>617.45734854012005</v>
      </c>
      <c r="Y15" s="95">
        <v>911</v>
      </c>
      <c r="Z15" s="96">
        <v>1.475405551742019</v>
      </c>
      <c r="AA15" s="423">
        <v>293.54265145987995</v>
      </c>
    </row>
    <row r="16" spans="1:27" ht="15" customHeight="1" thickBot="1" x14ac:dyDescent="0.35">
      <c r="A16" s="209"/>
      <c r="B16" s="209"/>
      <c r="C16" s="62"/>
      <c r="D16" s="63"/>
      <c r="E16" s="64"/>
      <c r="F16" s="103"/>
      <c r="G16" s="525" t="s">
        <v>15</v>
      </c>
      <c r="H16" s="527">
        <v>17807</v>
      </c>
      <c r="I16" s="527">
        <v>17995</v>
      </c>
      <c r="J16" s="527">
        <v>18430</v>
      </c>
      <c r="K16" s="527">
        <v>34590.051000000007</v>
      </c>
      <c r="L16" s="466">
        <v>0.52023629569091978</v>
      </c>
      <c r="M16" s="497">
        <v>0.5423</v>
      </c>
      <c r="N16" s="497">
        <v>0.5423</v>
      </c>
      <c r="O16" s="498">
        <v>0.9593145780765624</v>
      </c>
      <c r="P16" s="499">
        <v>5.995716112978515E-2</v>
      </c>
      <c r="Q16" s="142">
        <v>0.5423</v>
      </c>
      <c r="R16" s="142">
        <v>0.53281216613412907</v>
      </c>
      <c r="S16" s="143">
        <v>0.98250445534598763</v>
      </c>
      <c r="T16" s="94">
        <v>34590.051000000007</v>
      </c>
      <c r="U16" s="95">
        <v>18758.184657300004</v>
      </c>
      <c r="V16" s="94">
        <v>18430</v>
      </c>
      <c r="W16" s="95">
        <v>1563.1820547750003</v>
      </c>
      <c r="X16" s="95">
        <v>17195.002602525004</v>
      </c>
      <c r="Y16" s="95">
        <v>18430</v>
      </c>
      <c r="Z16" s="96">
        <v>1.0718230421956227</v>
      </c>
      <c r="AA16" s="423">
        <v>1234.9973974749955</v>
      </c>
    </row>
    <row r="17" spans="8:18" x14ac:dyDescent="0.25">
      <c r="H17" s="62"/>
      <c r="I17" s="62"/>
      <c r="J17" s="62"/>
      <c r="K17" s="62"/>
      <c r="M17" s="56"/>
      <c r="Q17" s="119"/>
      <c r="R17" s="119"/>
    </row>
    <row r="36" spans="7:11" x14ac:dyDescent="0.25">
      <c r="G36" s="4" t="s">
        <v>21</v>
      </c>
      <c r="H36" s="14">
        <v>1891</v>
      </c>
      <c r="I36" s="14"/>
      <c r="J36" s="14"/>
      <c r="K36" s="14">
        <v>4539.5740000000005</v>
      </c>
    </row>
    <row r="37" spans="7:11" x14ac:dyDescent="0.25">
      <c r="G37" s="4" t="s">
        <v>22</v>
      </c>
      <c r="H37" s="14" t="e">
        <v>#REF!</v>
      </c>
      <c r="I37" s="14"/>
      <c r="J37" s="14"/>
      <c r="K37" s="14" t="e">
        <v>#REF!</v>
      </c>
    </row>
    <row r="38" spans="7:11" x14ac:dyDescent="0.25">
      <c r="G38" s="4" t="s">
        <v>23</v>
      </c>
      <c r="H38" s="14" t="e">
        <v>#REF!</v>
      </c>
      <c r="I38" s="14"/>
      <c r="J38" s="14"/>
      <c r="K38" s="14" t="e">
        <v>#REF!</v>
      </c>
    </row>
    <row r="39" spans="7:11" x14ac:dyDescent="0.25">
      <c r="G39" s="4" t="s">
        <v>24</v>
      </c>
      <c r="H39" s="14" t="e">
        <v>#REF!</v>
      </c>
      <c r="I39" s="14"/>
      <c r="J39" s="14"/>
      <c r="K39" s="14" t="e">
        <v>#REF!</v>
      </c>
    </row>
    <row r="40" spans="7:11" x14ac:dyDescent="0.25">
      <c r="G40" s="4" t="s">
        <v>25</v>
      </c>
      <c r="H40" s="14">
        <v>136</v>
      </c>
      <c r="I40" s="14"/>
      <c r="J40" s="14"/>
      <c r="K40" s="14">
        <v>167.00984299999999</v>
      </c>
    </row>
    <row r="41" spans="7:11" x14ac:dyDescent="0.25">
      <c r="G41" s="4" t="s">
        <v>26</v>
      </c>
      <c r="H41" s="14">
        <v>5784</v>
      </c>
      <c r="I41" s="14"/>
      <c r="J41" s="14"/>
      <c r="K41" s="14">
        <v>12679.901157</v>
      </c>
    </row>
    <row r="42" spans="7:11" x14ac:dyDescent="0.25">
      <c r="G42" s="4" t="s">
        <v>27</v>
      </c>
      <c r="H42" s="14" t="e">
        <v>#REF!</v>
      </c>
      <c r="I42" s="14"/>
      <c r="J42" s="14"/>
      <c r="K42" s="14" t="e">
        <v>#REF!</v>
      </c>
    </row>
    <row r="43" spans="7:11" x14ac:dyDescent="0.25">
      <c r="G43" s="4" t="s">
        <v>28</v>
      </c>
      <c r="H43" s="14" t="e">
        <v>#REF!</v>
      </c>
      <c r="I43" s="14"/>
      <c r="J43" s="14"/>
      <c r="K43" s="14" t="e">
        <v>#REF!</v>
      </c>
    </row>
    <row r="44" spans="7:11" x14ac:dyDescent="0.25">
      <c r="G44" s="4" t="s">
        <v>29</v>
      </c>
      <c r="H44" s="14" t="e">
        <v>#REF!</v>
      </c>
      <c r="I44" s="14"/>
      <c r="J44" s="14"/>
      <c r="K44" s="14" t="e">
        <v>#REF!</v>
      </c>
    </row>
    <row r="45" spans="7:11" x14ac:dyDescent="0.25">
      <c r="G45" s="4" t="s">
        <v>30</v>
      </c>
      <c r="H45" s="14" t="e">
        <v>#REF!</v>
      </c>
      <c r="I45" s="14"/>
      <c r="J45" s="14"/>
      <c r="K45" s="14" t="e">
        <v>#REF!</v>
      </c>
    </row>
    <row r="46" spans="7:11" x14ac:dyDescent="0.25">
      <c r="G46" s="4" t="s">
        <v>31</v>
      </c>
      <c r="H46" s="14">
        <v>3504</v>
      </c>
      <c r="I46" s="14"/>
      <c r="J46" s="14"/>
      <c r="K46" s="14">
        <v>6659.8810000000003</v>
      </c>
    </row>
    <row r="47" spans="7:11" x14ac:dyDescent="0.25">
      <c r="G47" s="4" t="s">
        <v>32</v>
      </c>
      <c r="H47" s="14">
        <v>2883</v>
      </c>
      <c r="I47" s="14"/>
      <c r="J47" s="14"/>
      <c r="K47" s="14">
        <v>4706.6478352000004</v>
      </c>
    </row>
    <row r="48" spans="7:11" x14ac:dyDescent="0.25">
      <c r="G48" s="4" t="s">
        <v>33</v>
      </c>
      <c r="H48" s="14">
        <v>2779</v>
      </c>
      <c r="I48" s="14"/>
      <c r="J48" s="14"/>
      <c r="K48" s="14">
        <v>4594.9390000000003</v>
      </c>
    </row>
    <row r="49" spans="7:11" x14ac:dyDescent="0.25">
      <c r="G49" s="4" t="s">
        <v>34</v>
      </c>
      <c r="H49" s="14" t="e">
        <v>#REF!</v>
      </c>
      <c r="I49" s="14"/>
      <c r="J49" s="14"/>
      <c r="K49" s="14" t="e">
        <v>#REF!</v>
      </c>
    </row>
    <row r="50" spans="7:11" x14ac:dyDescent="0.25">
      <c r="G50" s="4" t="s">
        <v>35</v>
      </c>
      <c r="H50" s="14">
        <v>17807</v>
      </c>
      <c r="I50" s="14"/>
      <c r="J50" s="14"/>
      <c r="K50" s="14">
        <v>34590.051000000007</v>
      </c>
    </row>
    <row r="51" spans="7:11" x14ac:dyDescent="0.25">
      <c r="G51" s="4" t="s">
        <v>36</v>
      </c>
      <c r="H51" s="14" t="e">
        <v>#REF!</v>
      </c>
      <c r="I51" s="14"/>
      <c r="J51" s="14"/>
      <c r="K51" s="14" t="e">
        <v>#REF!</v>
      </c>
    </row>
    <row r="52" spans="7:11" x14ac:dyDescent="0.25">
      <c r="G52" s="4" t="s">
        <v>37</v>
      </c>
      <c r="H52" s="14" t="e">
        <v>#REF!</v>
      </c>
      <c r="I52" s="14"/>
      <c r="J52" s="14"/>
      <c r="K52" s="14" t="e">
        <v>#REF!</v>
      </c>
    </row>
  </sheetData>
  <autoFilter ref="G4:G16" xr:uid="{00000000-0001-0000-1200-000000000000}"/>
  <mergeCells count="1">
    <mergeCell ref="H4:P5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zoomScale="80" zoomScaleNormal="80" workbookViewId="0">
      <selection activeCell="H4" sqref="H4:AA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1.140625" style="4" customWidth="1"/>
    <col min="8" max="8" width="5.5703125" style="4" customWidth="1"/>
    <col min="9" max="10" width="5" style="4" bestFit="1" customWidth="1"/>
    <col min="11" max="11" width="5.42578125" style="4" bestFit="1" customWidth="1"/>
    <col min="12" max="12" width="4.85546875" style="4" bestFit="1" customWidth="1"/>
    <col min="13" max="13" width="5.7109375" style="4" bestFit="1" customWidth="1"/>
    <col min="14" max="14" width="4.7109375" style="4" bestFit="1" customWidth="1"/>
    <col min="15" max="15" width="5" style="4" bestFit="1" customWidth="1"/>
    <col min="16" max="16" width="5.140625" style="4" bestFit="1" customWidth="1"/>
    <col min="17" max="17" width="5.85546875" style="4" bestFit="1" customWidth="1"/>
    <col min="18" max="18" width="4.85546875" style="4" bestFit="1" customWidth="1"/>
    <col min="19" max="19" width="5.28515625" style="4" bestFit="1" customWidth="1"/>
    <col min="20" max="20" width="4.42578125" style="4" bestFit="1" customWidth="1"/>
    <col min="21" max="21" width="6.42578125" style="4" bestFit="1" customWidth="1"/>
    <col min="22" max="22" width="22.28515625" style="4" customWidth="1"/>
    <col min="23" max="23" width="14.85546875" style="5" customWidth="1"/>
    <col min="24" max="24" width="12.5703125" style="4" customWidth="1"/>
    <col min="25" max="25" width="18.140625" style="4" customWidth="1"/>
    <col min="26" max="26" width="16.42578125" style="4" customWidth="1"/>
    <col min="27" max="27" width="15" style="56" customWidth="1"/>
    <col min="28" max="29" width="10.7109375" style="56" customWidth="1"/>
    <col min="30" max="32" width="10.7109375" style="4" customWidth="1"/>
    <col min="33" max="33" width="10.7109375" style="56" customWidth="1"/>
    <col min="34" max="34" width="10.7109375" style="4" customWidth="1"/>
    <col min="35" max="35" width="10.7109375" style="5" customWidth="1"/>
    <col min="36" max="37" width="10.7109375" style="4" customWidth="1"/>
    <col min="38" max="38" width="10.7109375" style="5" customWidth="1"/>
    <col min="39" max="39" width="11.42578125" style="5"/>
    <col min="40" max="16384" width="11.42578125" style="4"/>
  </cols>
  <sheetData>
    <row r="1" spans="1:39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G1" s="55"/>
      <c r="AI1" s="3"/>
      <c r="AL1" s="3"/>
      <c r="AM1" s="3"/>
    </row>
    <row r="2" spans="1:39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G2" s="55"/>
      <c r="AI2" s="3"/>
      <c r="AL2" s="3"/>
      <c r="AM2" s="3"/>
    </row>
    <row r="3" spans="1:39" ht="3" customHeight="1" thickBot="1" x14ac:dyDescent="0.3"/>
    <row r="4" spans="1:39" ht="15" customHeight="1" x14ac:dyDescent="0.25">
      <c r="G4" s="57"/>
      <c r="H4" s="971" t="s">
        <v>505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G4" s="4"/>
      <c r="AH4" s="85" t="s">
        <v>45</v>
      </c>
      <c r="AI4" s="86">
        <v>12</v>
      </c>
      <c r="AJ4" s="5"/>
      <c r="AK4" s="5"/>
      <c r="AL4" s="4"/>
    </row>
    <row r="5" spans="1:39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G5" s="4"/>
      <c r="AH5" s="85" t="s">
        <v>46</v>
      </c>
      <c r="AI5" s="86">
        <v>11</v>
      </c>
      <c r="AJ5" s="5"/>
      <c r="AL5" s="4"/>
    </row>
    <row r="6" spans="1:39" ht="43.5" customHeight="1" thickBot="1" x14ac:dyDescent="0.3">
      <c r="G6" s="57"/>
      <c r="H6" s="862" t="s">
        <v>4</v>
      </c>
      <c r="I6" s="863"/>
      <c r="J6" s="863"/>
      <c r="K6" s="863"/>
      <c r="L6" s="863"/>
      <c r="M6" s="863"/>
      <c r="N6" s="863"/>
      <c r="O6" s="863"/>
      <c r="P6" s="863"/>
      <c r="Q6" s="863"/>
      <c r="R6" s="863"/>
      <c r="S6" s="863"/>
      <c r="T6" s="863"/>
      <c r="U6" s="864"/>
      <c r="V6" s="59" t="s">
        <v>5</v>
      </c>
      <c r="W6" s="843" t="s">
        <v>6</v>
      </c>
      <c r="X6" s="845">
        <v>2024</v>
      </c>
      <c r="Y6" s="868"/>
      <c r="Z6" s="900" t="s">
        <v>7</v>
      </c>
      <c r="AA6" s="848"/>
      <c r="AB6" s="87" t="s">
        <v>47</v>
      </c>
      <c r="AC6" s="87" t="s">
        <v>48</v>
      </c>
      <c r="AD6" s="558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561" t="s">
        <v>55</v>
      </c>
      <c r="AL6" s="87" t="s">
        <v>56</v>
      </c>
    </row>
    <row r="7" spans="1:39" ht="69" customHeight="1" thickBot="1" x14ac:dyDescent="0.3">
      <c r="G7" s="594" t="s">
        <v>430</v>
      </c>
      <c r="H7" s="983" t="s">
        <v>132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4"/>
      <c r="U7" s="985"/>
      <c r="V7" s="10" t="s">
        <v>133</v>
      </c>
      <c r="W7" s="844"/>
      <c r="X7" s="11" t="s">
        <v>11</v>
      </c>
      <c r="Y7" s="11" t="s">
        <v>43</v>
      </c>
      <c r="Z7" s="13" t="s">
        <v>13</v>
      </c>
      <c r="AA7" s="13" t="s">
        <v>535</v>
      </c>
      <c r="AB7" s="88" t="s">
        <v>57</v>
      </c>
      <c r="AC7" s="88" t="s">
        <v>58</v>
      </c>
      <c r="AD7" s="482" t="s">
        <v>59</v>
      </c>
      <c r="AE7" s="486" t="s">
        <v>60</v>
      </c>
      <c r="AF7" s="486" t="s">
        <v>61</v>
      </c>
      <c r="AG7" s="486" t="s">
        <v>62</v>
      </c>
      <c r="AH7" s="486" t="s">
        <v>63</v>
      </c>
      <c r="AI7" s="486" t="s">
        <v>64</v>
      </c>
      <c r="AJ7" s="486" t="s">
        <v>65</v>
      </c>
      <c r="AK7" s="484" t="s">
        <v>66</v>
      </c>
      <c r="AL7" s="90" t="s">
        <v>67</v>
      </c>
    </row>
    <row r="8" spans="1:39" ht="17.25" customHeight="1" thickBot="1" x14ac:dyDescent="0.3">
      <c r="G8" s="431"/>
      <c r="H8" s="870"/>
      <c r="I8" s="442" t="s">
        <v>188</v>
      </c>
      <c r="J8" s="442" t="s">
        <v>189</v>
      </c>
      <c r="K8" s="442" t="s">
        <v>190</v>
      </c>
      <c r="L8" s="442" t="s">
        <v>191</v>
      </c>
      <c r="M8" s="442" t="s">
        <v>192</v>
      </c>
      <c r="N8" s="442" t="s">
        <v>193</v>
      </c>
      <c r="O8" s="442" t="s">
        <v>194</v>
      </c>
      <c r="P8" s="442" t="s">
        <v>195</v>
      </c>
      <c r="Q8" s="442" t="s">
        <v>422</v>
      </c>
      <c r="R8" s="442" t="s">
        <v>197</v>
      </c>
      <c r="S8" s="442" t="s">
        <v>198</v>
      </c>
      <c r="T8" s="442" t="s">
        <v>199</v>
      </c>
      <c r="U8" s="866" t="s">
        <v>200</v>
      </c>
      <c r="V8" s="10"/>
      <c r="W8" s="470"/>
      <c r="X8" s="471">
        <v>0.95</v>
      </c>
      <c r="Y8" s="471">
        <v>0.8</v>
      </c>
      <c r="Z8" s="875"/>
      <c r="AA8" s="875">
        <v>6.85</v>
      </c>
      <c r="AB8" s="91" t="s">
        <v>68</v>
      </c>
      <c r="AC8" s="91" t="s">
        <v>69</v>
      </c>
      <c r="AD8" s="91" t="s">
        <v>70</v>
      </c>
      <c r="AE8" s="480" t="s">
        <v>71</v>
      </c>
      <c r="AF8" s="480" t="s">
        <v>72</v>
      </c>
      <c r="AG8" s="480" t="s">
        <v>73</v>
      </c>
      <c r="AH8" s="480" t="s">
        <v>74</v>
      </c>
      <c r="AI8" s="480" t="s">
        <v>75</v>
      </c>
      <c r="AJ8" s="480" t="s">
        <v>76</v>
      </c>
      <c r="AK8" s="91" t="s">
        <v>77</v>
      </c>
      <c r="AL8" s="91" t="s">
        <v>78</v>
      </c>
    </row>
    <row r="9" spans="1:39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32"/>
      <c r="I9" s="32">
        <v>21</v>
      </c>
      <c r="J9" s="32">
        <v>21</v>
      </c>
      <c r="K9" s="32">
        <v>27</v>
      </c>
      <c r="L9" s="32">
        <v>45</v>
      </c>
      <c r="M9" s="32">
        <v>16</v>
      </c>
      <c r="N9" s="32">
        <v>17</v>
      </c>
      <c r="O9" s="32">
        <v>45</v>
      </c>
      <c r="P9" s="32">
        <v>19</v>
      </c>
      <c r="Q9" s="32">
        <v>28</v>
      </c>
      <c r="R9" s="32">
        <v>25</v>
      </c>
      <c r="S9" s="32">
        <v>32</v>
      </c>
      <c r="T9" s="32">
        <v>0</v>
      </c>
      <c r="U9" s="517">
        <v>296</v>
      </c>
      <c r="V9" s="43">
        <v>321.762</v>
      </c>
      <c r="W9" s="44">
        <v>0.9199346100533935</v>
      </c>
      <c r="X9" s="45">
        <v>0.95</v>
      </c>
      <c r="Y9" s="45">
        <v>0.76</v>
      </c>
      <c r="Z9" s="141">
        <v>1</v>
      </c>
      <c r="AA9" s="75">
        <v>6.8499999999999991E-2</v>
      </c>
      <c r="AB9" s="142">
        <v>0.95</v>
      </c>
      <c r="AC9" s="142">
        <v>0.9199346100533935</v>
      </c>
      <c r="AD9" s="483">
        <v>0.96835222110883534</v>
      </c>
      <c r="AE9" s="487">
        <v>321.762</v>
      </c>
      <c r="AF9" s="488">
        <v>305.6739</v>
      </c>
      <c r="AG9" s="487">
        <v>296</v>
      </c>
      <c r="AH9" s="488">
        <v>25.472825</v>
      </c>
      <c r="AI9" s="488">
        <v>280.201075</v>
      </c>
      <c r="AJ9" s="488">
        <v>296</v>
      </c>
      <c r="AK9" s="485">
        <v>1.0563842412096385</v>
      </c>
      <c r="AL9" s="423">
        <v>15.798924999999997</v>
      </c>
    </row>
    <row r="10" spans="1:39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37"/>
      <c r="I10" s="37">
        <v>25</v>
      </c>
      <c r="J10" s="37">
        <v>14</v>
      </c>
      <c r="K10" s="37">
        <v>23</v>
      </c>
      <c r="L10" s="37">
        <v>18</v>
      </c>
      <c r="M10" s="37">
        <v>14</v>
      </c>
      <c r="N10" s="37">
        <v>18</v>
      </c>
      <c r="O10" s="37">
        <v>24</v>
      </c>
      <c r="P10" s="37">
        <v>25</v>
      </c>
      <c r="Q10" s="37">
        <v>16</v>
      </c>
      <c r="R10" s="37">
        <v>26</v>
      </c>
      <c r="S10" s="37">
        <v>18</v>
      </c>
      <c r="T10" s="37">
        <v>0</v>
      </c>
      <c r="U10" s="517">
        <v>221</v>
      </c>
      <c r="V10" s="37">
        <v>106</v>
      </c>
      <c r="W10" s="39">
        <v>2.0849056603773586</v>
      </c>
      <c r="X10" s="41">
        <v>0.95</v>
      </c>
      <c r="Y10" s="45">
        <v>0.76</v>
      </c>
      <c r="Z10" s="110">
        <v>1</v>
      </c>
      <c r="AA10" s="75">
        <v>6.8499999999999991E-2</v>
      </c>
      <c r="AB10" s="142">
        <v>0.95</v>
      </c>
      <c r="AC10" s="142">
        <v>2.0849056603773586</v>
      </c>
      <c r="AD10" s="483">
        <v>2.1946375372393248</v>
      </c>
      <c r="AE10" s="487">
        <v>106</v>
      </c>
      <c r="AF10" s="488">
        <v>100.69999999999999</v>
      </c>
      <c r="AG10" s="487">
        <v>221</v>
      </c>
      <c r="AH10" s="488">
        <v>8.3916666666666657</v>
      </c>
      <c r="AI10" s="488">
        <v>92.308333333333323</v>
      </c>
      <c r="AJ10" s="488">
        <v>221</v>
      </c>
      <c r="AK10" s="485">
        <v>2.394150040624718</v>
      </c>
      <c r="AL10" s="423">
        <v>128.69166666666666</v>
      </c>
    </row>
    <row r="11" spans="1:39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37"/>
      <c r="I11" s="37">
        <v>26</v>
      </c>
      <c r="J11" s="37">
        <v>22</v>
      </c>
      <c r="K11" s="37">
        <v>38</v>
      </c>
      <c r="L11" s="37">
        <v>29</v>
      </c>
      <c r="M11" s="37">
        <v>30</v>
      </c>
      <c r="N11" s="37">
        <v>22</v>
      </c>
      <c r="O11" s="37">
        <v>14</v>
      </c>
      <c r="P11" s="37">
        <v>15</v>
      </c>
      <c r="Q11" s="37">
        <v>16</v>
      </c>
      <c r="R11" s="37">
        <v>22</v>
      </c>
      <c r="S11" s="37">
        <v>37</v>
      </c>
      <c r="T11" s="37">
        <v>0</v>
      </c>
      <c r="U11" s="517">
        <v>271</v>
      </c>
      <c r="V11" s="37">
        <v>496</v>
      </c>
      <c r="W11" s="39">
        <v>0.5463709677419355</v>
      </c>
      <c r="X11" s="41">
        <v>0.95</v>
      </c>
      <c r="Y11" s="45">
        <v>0.76</v>
      </c>
      <c r="Z11" s="110">
        <v>0.71890916808149408</v>
      </c>
      <c r="AA11" s="75">
        <v>4.924527801358234E-2</v>
      </c>
      <c r="AB11" s="142">
        <v>0.95</v>
      </c>
      <c r="AC11" s="142">
        <v>0.5463709677419355</v>
      </c>
      <c r="AD11" s="483">
        <v>0.57512733446519526</v>
      </c>
      <c r="AE11" s="487">
        <v>496</v>
      </c>
      <c r="AF11" s="488">
        <v>471.2</v>
      </c>
      <c r="AG11" s="487">
        <v>271</v>
      </c>
      <c r="AH11" s="488">
        <v>39.266666666666666</v>
      </c>
      <c r="AI11" s="488">
        <v>431.93333333333334</v>
      </c>
      <c r="AJ11" s="488">
        <v>271</v>
      </c>
      <c r="AK11" s="485">
        <v>0.6274116375983948</v>
      </c>
      <c r="AL11" s="423">
        <v>-160.93333333333334</v>
      </c>
    </row>
    <row r="12" spans="1:39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37"/>
      <c r="I12" s="37">
        <v>39</v>
      </c>
      <c r="J12" s="37">
        <v>33</v>
      </c>
      <c r="K12" s="37">
        <v>30</v>
      </c>
      <c r="L12" s="37">
        <v>25</v>
      </c>
      <c r="M12" s="37">
        <v>21</v>
      </c>
      <c r="N12" s="37">
        <v>23</v>
      </c>
      <c r="O12" s="37">
        <v>16</v>
      </c>
      <c r="P12" s="37">
        <v>18</v>
      </c>
      <c r="Q12" s="37">
        <v>23</v>
      </c>
      <c r="R12" s="37">
        <v>41</v>
      </c>
      <c r="S12" s="37">
        <v>29</v>
      </c>
      <c r="T12" s="37">
        <v>0</v>
      </c>
      <c r="U12" s="517">
        <v>298</v>
      </c>
      <c r="V12" s="37">
        <v>304.61200000000002</v>
      </c>
      <c r="W12" s="39">
        <v>0.97829369821280832</v>
      </c>
      <c r="X12" s="41">
        <v>0.95</v>
      </c>
      <c r="Y12" s="45">
        <v>0.76</v>
      </c>
      <c r="Z12" s="110">
        <v>1</v>
      </c>
      <c r="AA12" s="75">
        <v>6.8499999999999991E-2</v>
      </c>
      <c r="AB12" s="142">
        <v>0.95</v>
      </c>
      <c r="AC12" s="142">
        <v>0.97829369821280832</v>
      </c>
      <c r="AD12" s="483">
        <v>1.0297828402240088</v>
      </c>
      <c r="AE12" s="487">
        <v>304.61200000000002</v>
      </c>
      <c r="AF12" s="488">
        <v>289.38139999999999</v>
      </c>
      <c r="AG12" s="487">
        <v>298</v>
      </c>
      <c r="AH12" s="488">
        <v>24.115116666666665</v>
      </c>
      <c r="AI12" s="488">
        <v>265.26628333333332</v>
      </c>
      <c r="AJ12" s="488">
        <v>298</v>
      </c>
      <c r="AK12" s="485">
        <v>1.1233994620625551</v>
      </c>
      <c r="AL12" s="423">
        <v>32.73371666666668</v>
      </c>
    </row>
    <row r="13" spans="1:39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37"/>
      <c r="I13" s="37">
        <v>11</v>
      </c>
      <c r="J13" s="37">
        <v>9</v>
      </c>
      <c r="K13" s="37">
        <v>6</v>
      </c>
      <c r="L13" s="37">
        <v>14</v>
      </c>
      <c r="M13" s="777">
        <v>19</v>
      </c>
      <c r="N13" s="37">
        <v>7</v>
      </c>
      <c r="O13" s="37">
        <v>17</v>
      </c>
      <c r="P13" s="37">
        <v>17</v>
      </c>
      <c r="Q13" s="37">
        <v>21</v>
      </c>
      <c r="R13" s="37">
        <v>16</v>
      </c>
      <c r="S13" s="37">
        <v>20</v>
      </c>
      <c r="T13" s="37">
        <v>0</v>
      </c>
      <c r="U13" s="517">
        <v>157</v>
      </c>
      <c r="V13" s="37">
        <v>312</v>
      </c>
      <c r="W13" s="39">
        <v>0.50320512820512819</v>
      </c>
      <c r="X13" s="41">
        <v>0.95</v>
      </c>
      <c r="Y13" s="45">
        <v>0.76</v>
      </c>
      <c r="Z13" s="110">
        <v>0.66211201079622128</v>
      </c>
      <c r="AA13" s="75">
        <v>4.5354672739541163E-2</v>
      </c>
      <c r="AB13" s="142">
        <v>0.95</v>
      </c>
      <c r="AC13" s="142">
        <v>0.50320512820512819</v>
      </c>
      <c r="AD13" s="483">
        <v>0.52968960863697712</v>
      </c>
      <c r="AE13" s="487">
        <v>312</v>
      </c>
      <c r="AF13" s="488">
        <v>296.39999999999998</v>
      </c>
      <c r="AG13" s="487">
        <v>157</v>
      </c>
      <c r="AH13" s="488">
        <v>24.7</v>
      </c>
      <c r="AI13" s="488">
        <v>271.7</v>
      </c>
      <c r="AJ13" s="488">
        <v>157</v>
      </c>
      <c r="AK13" s="485">
        <v>0.57784320942215683</v>
      </c>
      <c r="AL13" s="423">
        <v>-114.69999999999999</v>
      </c>
    </row>
    <row r="14" spans="1:39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37"/>
      <c r="I14" s="37">
        <v>0</v>
      </c>
      <c r="J14" s="37">
        <v>0</v>
      </c>
      <c r="K14" s="37">
        <v>1</v>
      </c>
      <c r="L14" s="37">
        <v>1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25</v>
      </c>
      <c r="S14" s="37">
        <v>0</v>
      </c>
      <c r="T14" s="37">
        <v>0</v>
      </c>
      <c r="U14" s="517">
        <v>27</v>
      </c>
      <c r="V14" s="37">
        <v>4.2379999999999995</v>
      </c>
      <c r="W14" s="39">
        <v>6.3709296838131202</v>
      </c>
      <c r="X14" s="41">
        <v>0.95</v>
      </c>
      <c r="Y14" s="45">
        <v>0.76</v>
      </c>
      <c r="Z14" s="110">
        <v>1</v>
      </c>
      <c r="AA14" s="75">
        <v>6.8499999999999991E-2</v>
      </c>
      <c r="AB14" s="142">
        <v>0.95</v>
      </c>
      <c r="AC14" s="142">
        <v>6.3709296838131202</v>
      </c>
      <c r="AD14" s="483">
        <v>6.706241772434864</v>
      </c>
      <c r="AE14" s="487">
        <v>4.2379999999999995</v>
      </c>
      <c r="AF14" s="488">
        <v>4.0260999999999996</v>
      </c>
      <c r="AG14" s="487">
        <v>27</v>
      </c>
      <c r="AH14" s="488">
        <v>0.3355083333333333</v>
      </c>
      <c r="AI14" s="488">
        <v>3.6905916666666663</v>
      </c>
      <c r="AJ14" s="488">
        <v>27</v>
      </c>
      <c r="AK14" s="485">
        <v>7.3159001153834868</v>
      </c>
      <c r="AL14" s="423">
        <v>23.309408333333334</v>
      </c>
    </row>
    <row r="15" spans="1:39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51"/>
      <c r="I15" s="51">
        <v>6</v>
      </c>
      <c r="J15" s="51">
        <v>6</v>
      </c>
      <c r="K15" s="51">
        <v>6</v>
      </c>
      <c r="L15" s="51">
        <v>1</v>
      </c>
      <c r="M15" s="51">
        <v>7</v>
      </c>
      <c r="N15" s="51">
        <v>12</v>
      </c>
      <c r="O15" s="51">
        <v>7</v>
      </c>
      <c r="P15" s="51">
        <v>13</v>
      </c>
      <c r="Q15" s="51">
        <v>5</v>
      </c>
      <c r="R15" s="51">
        <v>8</v>
      </c>
      <c r="S15" s="51">
        <v>9</v>
      </c>
      <c r="T15" s="51">
        <v>0</v>
      </c>
      <c r="U15" s="556">
        <v>80</v>
      </c>
      <c r="V15" s="51">
        <v>80.388000000000005</v>
      </c>
      <c r="W15" s="53">
        <v>0.9951734089665123</v>
      </c>
      <c r="X15" s="54">
        <v>0.95</v>
      </c>
      <c r="Y15" s="736">
        <v>0.76</v>
      </c>
      <c r="Z15" s="113">
        <v>1</v>
      </c>
      <c r="AA15" s="75">
        <v>6.8499999999999991E-2</v>
      </c>
      <c r="AB15" s="530">
        <v>0.95</v>
      </c>
      <c r="AC15" s="530">
        <v>0.9951734089665123</v>
      </c>
      <c r="AD15" s="559">
        <v>1.0475509568068551</v>
      </c>
      <c r="AE15" s="487">
        <v>80.388000000000005</v>
      </c>
      <c r="AF15" s="488">
        <v>76.368600000000001</v>
      </c>
      <c r="AG15" s="487">
        <v>80</v>
      </c>
      <c r="AH15" s="488">
        <v>6.3640499999999998</v>
      </c>
      <c r="AI15" s="488">
        <v>70.004549999999995</v>
      </c>
      <c r="AJ15" s="488">
        <v>80</v>
      </c>
      <c r="AK15" s="562">
        <v>1.1427828619711149</v>
      </c>
      <c r="AL15" s="423">
        <v>9.9954500000000053</v>
      </c>
    </row>
    <row r="16" spans="1:39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29"/>
      <c r="I16" s="29">
        <v>128</v>
      </c>
      <c r="J16" s="29">
        <v>105</v>
      </c>
      <c r="K16" s="29">
        <v>131</v>
      </c>
      <c r="L16" s="29">
        <v>133</v>
      </c>
      <c r="M16" s="29">
        <v>107</v>
      </c>
      <c r="N16" s="29">
        <v>99</v>
      </c>
      <c r="O16" s="29">
        <v>123</v>
      </c>
      <c r="P16" s="29">
        <v>107</v>
      </c>
      <c r="Q16" s="29">
        <v>109</v>
      </c>
      <c r="R16" s="29">
        <v>163</v>
      </c>
      <c r="S16" s="29">
        <v>145</v>
      </c>
      <c r="T16" s="29">
        <v>0</v>
      </c>
      <c r="U16" s="542">
        <v>1350</v>
      </c>
      <c r="V16" s="29">
        <v>1625</v>
      </c>
      <c r="W16" s="466">
        <v>0.83076923076923082</v>
      </c>
      <c r="X16" s="662">
        <v>0.95</v>
      </c>
      <c r="Y16" s="497">
        <v>0.76</v>
      </c>
      <c r="Z16" s="498">
        <v>1</v>
      </c>
      <c r="AA16" s="499">
        <v>6.8499999999999991E-2</v>
      </c>
      <c r="AB16" s="557">
        <v>0.95</v>
      </c>
      <c r="AC16" s="533">
        <v>0.83076923076923082</v>
      </c>
      <c r="AD16" s="560">
        <v>0.87449392712550611</v>
      </c>
      <c r="AE16" s="487">
        <v>1625</v>
      </c>
      <c r="AF16" s="488">
        <v>1543.75</v>
      </c>
      <c r="AG16" s="487">
        <v>1350</v>
      </c>
      <c r="AH16" s="488">
        <v>128.64583333333334</v>
      </c>
      <c r="AI16" s="488">
        <v>1415.1041666666667</v>
      </c>
      <c r="AJ16" s="488">
        <v>1350</v>
      </c>
      <c r="AK16" s="563">
        <v>0.95399337504600656</v>
      </c>
      <c r="AL16" s="423">
        <v>-65.104166666666742</v>
      </c>
    </row>
    <row r="20" spans="7:7" x14ac:dyDescent="0.25">
      <c r="G20" s="778" t="s">
        <v>525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">
    <mergeCell ref="H4:AA5"/>
    <mergeCell ref="H7:U7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AA19"/>
  <sheetViews>
    <sheetView zoomScale="85" zoomScaleNormal="85" workbookViewId="0">
      <selection activeCell="S28" sqref="S28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34.28515625" style="4" customWidth="1"/>
    <col min="8" max="10" width="26.42578125" style="4" customWidth="1"/>
    <col min="11" max="11" width="18.5703125" style="4" customWidth="1"/>
    <col min="12" max="12" width="14.85546875" style="5" customWidth="1"/>
    <col min="13" max="13" width="12.5703125" style="4" customWidth="1"/>
    <col min="14" max="14" width="14.140625" style="4" customWidth="1"/>
    <col min="15" max="15" width="16.42578125" style="4" customWidth="1"/>
    <col min="16" max="16" width="15" style="56" customWidth="1"/>
    <col min="17" max="17" width="8" style="56" customWidth="1"/>
    <col min="18" max="18" width="10" style="56" bestFit="1" customWidth="1"/>
    <col min="19" max="21" width="11.42578125" style="4"/>
    <col min="22" max="22" width="10.42578125" style="56" customWidth="1"/>
    <col min="23" max="16384" width="11.42578125" style="4"/>
  </cols>
  <sheetData>
    <row r="1" spans="1:27" s="2" customFormat="1" ht="44.25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55"/>
      <c r="R1" s="55"/>
      <c r="V1" s="55"/>
    </row>
    <row r="2" spans="1:27" s="2" customFormat="1" ht="23.2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9" t="s">
        <v>542</v>
      </c>
      <c r="N2" s="839"/>
      <c r="O2" s="839"/>
      <c r="P2" s="839"/>
      <c r="Q2" s="55"/>
      <c r="R2" s="55"/>
      <c r="V2" s="55"/>
    </row>
    <row r="3" spans="1:27" ht="27.75" customHeight="1" thickBot="1" x14ac:dyDescent="0.3">
      <c r="Q3" s="4"/>
      <c r="R3" s="4"/>
      <c r="T3" s="5"/>
      <c r="V3" s="4"/>
      <c r="W3" s="85" t="s">
        <v>45</v>
      </c>
      <c r="X3" s="86">
        <v>12</v>
      </c>
      <c r="Y3" s="5"/>
      <c r="Z3" s="5"/>
    </row>
    <row r="4" spans="1:27" ht="15" customHeight="1" x14ac:dyDescent="0.25">
      <c r="G4" s="57"/>
      <c r="H4" s="971" t="s">
        <v>506</v>
      </c>
      <c r="I4" s="986"/>
      <c r="J4" s="986"/>
      <c r="K4" s="986"/>
      <c r="L4" s="986"/>
      <c r="M4" s="986"/>
      <c r="N4" s="986"/>
      <c r="O4" s="986"/>
      <c r="P4" s="995"/>
      <c r="Q4" s="4"/>
      <c r="R4" s="4"/>
      <c r="T4" s="5"/>
      <c r="V4" s="4"/>
      <c r="W4" s="85" t="s">
        <v>46</v>
      </c>
      <c r="X4" s="86">
        <v>11</v>
      </c>
      <c r="Y4" s="5"/>
    </row>
    <row r="5" spans="1:27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8"/>
      <c r="Q5" s="87" t="s">
        <v>47</v>
      </c>
      <c r="R5" s="87" t="s">
        <v>48</v>
      </c>
      <c r="S5" s="87" t="s">
        <v>49</v>
      </c>
      <c r="T5" s="87" t="s">
        <v>50</v>
      </c>
      <c r="U5" s="87" t="s">
        <v>51</v>
      </c>
      <c r="V5" s="87" t="s">
        <v>52</v>
      </c>
      <c r="W5" s="87" t="s">
        <v>45</v>
      </c>
      <c r="X5" s="87" t="s">
        <v>53</v>
      </c>
      <c r="Y5" s="87" t="s">
        <v>54</v>
      </c>
      <c r="Z5" s="87" t="s">
        <v>55</v>
      </c>
      <c r="AA5" s="87" t="s">
        <v>56</v>
      </c>
    </row>
    <row r="6" spans="1:27" ht="47.25" customHeight="1" thickBot="1" x14ac:dyDescent="0.3">
      <c r="G6" s="57"/>
      <c r="H6" s="869" t="s">
        <v>4</v>
      </c>
      <c r="I6" s="869" t="s">
        <v>4</v>
      </c>
      <c r="J6" s="869" t="s">
        <v>4</v>
      </c>
      <c r="K6" s="7" t="s">
        <v>5</v>
      </c>
      <c r="L6" s="843" t="s">
        <v>6</v>
      </c>
      <c r="M6" s="845">
        <v>2024</v>
      </c>
      <c r="N6" s="846"/>
      <c r="O6" s="847" t="s">
        <v>7</v>
      </c>
      <c r="P6" s="848"/>
      <c r="Q6" s="88" t="s">
        <v>57</v>
      </c>
      <c r="R6" s="88" t="s">
        <v>58</v>
      </c>
      <c r="S6" s="88" t="s">
        <v>59</v>
      </c>
      <c r="T6" s="89" t="s">
        <v>60</v>
      </c>
      <c r="U6" s="89" t="s">
        <v>61</v>
      </c>
      <c r="V6" s="89" t="s">
        <v>62</v>
      </c>
      <c r="W6" s="89" t="s">
        <v>63</v>
      </c>
      <c r="X6" s="89" t="s">
        <v>64</v>
      </c>
      <c r="Y6" s="89" t="s">
        <v>65</v>
      </c>
      <c r="Z6" s="90" t="s">
        <v>66</v>
      </c>
      <c r="AA6" s="90" t="s">
        <v>67</v>
      </c>
    </row>
    <row r="7" spans="1:27" ht="71.25" customHeight="1" thickBot="1" x14ac:dyDescent="0.3">
      <c r="G7" s="594" t="s">
        <v>430</v>
      </c>
      <c r="H7" s="215" t="s">
        <v>134</v>
      </c>
      <c r="I7" s="215" t="s">
        <v>134</v>
      </c>
      <c r="J7" s="215" t="s">
        <v>134</v>
      </c>
      <c r="K7" s="10" t="s">
        <v>135</v>
      </c>
      <c r="L7" s="844"/>
      <c r="M7" s="11" t="s">
        <v>11</v>
      </c>
      <c r="N7" s="12" t="s">
        <v>12</v>
      </c>
      <c r="O7" s="13" t="s">
        <v>13</v>
      </c>
      <c r="P7" s="13" t="s">
        <v>14</v>
      </c>
      <c r="Q7" s="91" t="s">
        <v>68</v>
      </c>
      <c r="R7" s="91" t="s">
        <v>69</v>
      </c>
      <c r="S7" s="91" t="s">
        <v>70</v>
      </c>
      <c r="T7" s="91" t="s">
        <v>71</v>
      </c>
      <c r="U7" s="91" t="s">
        <v>72</v>
      </c>
      <c r="V7" s="91" t="s">
        <v>73</v>
      </c>
      <c r="W7" s="91" t="s">
        <v>74</v>
      </c>
      <c r="X7" s="91" t="s">
        <v>75</v>
      </c>
      <c r="Y7" s="91" t="s">
        <v>76</v>
      </c>
      <c r="Z7" s="91" t="s">
        <v>77</v>
      </c>
      <c r="AA7" s="91" t="s">
        <v>78</v>
      </c>
    </row>
    <row r="8" spans="1:27" ht="36" customHeight="1" thickBot="1" x14ac:dyDescent="0.3">
      <c r="G8" s="654"/>
      <c r="H8" s="659" t="s">
        <v>514</v>
      </c>
      <c r="I8" s="659" t="s">
        <v>515</v>
      </c>
      <c r="J8" s="659" t="s">
        <v>532</v>
      </c>
      <c r="K8" s="432"/>
      <c r="L8" s="655"/>
      <c r="M8" s="771">
        <v>0.65900000000000003</v>
      </c>
      <c r="N8" s="481">
        <v>1</v>
      </c>
      <c r="O8" s="434"/>
      <c r="P8" s="746">
        <v>4.17</v>
      </c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</row>
    <row r="9" spans="1:27" ht="15" customHeight="1" thickBot="1" x14ac:dyDescent="0.35">
      <c r="A9" s="209"/>
      <c r="B9" s="209"/>
      <c r="C9" s="62"/>
      <c r="D9" s="63"/>
      <c r="E9" s="64"/>
      <c r="F9" s="103"/>
      <c r="G9" s="18" t="s">
        <v>431</v>
      </c>
      <c r="H9" s="33">
        <v>655</v>
      </c>
      <c r="I9" s="33">
        <v>887</v>
      </c>
      <c r="J9" s="33">
        <v>841</v>
      </c>
      <c r="K9" s="33">
        <v>675.10799999999995</v>
      </c>
      <c r="L9" s="216">
        <v>1.245726609668379</v>
      </c>
      <c r="M9" s="45">
        <v>0.65900000000000003</v>
      </c>
      <c r="N9" s="45">
        <v>0.65900000000000003</v>
      </c>
      <c r="O9" s="107">
        <v>1</v>
      </c>
      <c r="P9" s="16">
        <v>4.1700000000000001E-2</v>
      </c>
      <c r="Q9" s="142">
        <v>0.65900000000000003</v>
      </c>
      <c r="R9" s="142">
        <v>1.245726609668379</v>
      </c>
      <c r="S9" s="143">
        <v>1.8903286944891942</v>
      </c>
      <c r="T9" s="94">
        <v>675.10799999999995</v>
      </c>
      <c r="U9" s="95">
        <v>444.89617199999998</v>
      </c>
      <c r="V9" s="94">
        <v>841</v>
      </c>
      <c r="W9" s="95">
        <v>37.074680999999998</v>
      </c>
      <c r="X9" s="95">
        <v>407.82149099999998</v>
      </c>
      <c r="Y9" s="95">
        <v>841</v>
      </c>
      <c r="Z9" s="96">
        <v>2.0621767576245755</v>
      </c>
      <c r="AA9" s="423">
        <v>433.17850900000002</v>
      </c>
    </row>
    <row r="10" spans="1:27" ht="15" customHeight="1" thickBot="1" x14ac:dyDescent="0.35">
      <c r="A10" s="209"/>
      <c r="B10" s="209"/>
      <c r="C10" s="62"/>
      <c r="D10" s="63"/>
      <c r="E10" s="64"/>
      <c r="F10" s="103"/>
      <c r="G10" s="18" t="s">
        <v>432</v>
      </c>
      <c r="H10" s="38">
        <v>603</v>
      </c>
      <c r="I10" s="38">
        <v>672</v>
      </c>
      <c r="J10" s="38">
        <v>641</v>
      </c>
      <c r="K10" s="38">
        <v>362</v>
      </c>
      <c r="L10" s="216">
        <v>1.770718232044199</v>
      </c>
      <c r="M10" s="41">
        <v>0.65900000000000003</v>
      </c>
      <c r="N10" s="41">
        <v>0.65900000000000003</v>
      </c>
      <c r="O10" s="110">
        <v>1</v>
      </c>
      <c r="P10" s="16">
        <v>4.1700000000000001E-2</v>
      </c>
      <c r="Q10" s="142">
        <v>0.65900000000000003</v>
      </c>
      <c r="R10" s="142">
        <v>1.770718232044199</v>
      </c>
      <c r="S10" s="143">
        <v>2.6869775903553852</v>
      </c>
      <c r="T10" s="94">
        <v>362</v>
      </c>
      <c r="U10" s="95">
        <v>238.55800000000002</v>
      </c>
      <c r="V10" s="94">
        <v>641</v>
      </c>
      <c r="W10" s="95">
        <v>19.879833333333334</v>
      </c>
      <c r="X10" s="95">
        <v>218.67816666666667</v>
      </c>
      <c r="Y10" s="95">
        <v>641</v>
      </c>
      <c r="Z10" s="96">
        <v>2.9312482803876931</v>
      </c>
      <c r="AA10" s="423">
        <v>422.3218333333333</v>
      </c>
    </row>
    <row r="11" spans="1:27" ht="15" customHeight="1" thickBot="1" x14ac:dyDescent="0.35">
      <c r="A11" s="209"/>
      <c r="B11" s="209"/>
      <c r="C11" s="62"/>
      <c r="D11" s="63"/>
      <c r="E11" s="64"/>
      <c r="F11" s="103"/>
      <c r="G11" s="18" t="s">
        <v>433</v>
      </c>
      <c r="H11" s="38">
        <v>362</v>
      </c>
      <c r="I11" s="38">
        <v>449</v>
      </c>
      <c r="J11" s="38">
        <v>545</v>
      </c>
      <c r="K11" s="38">
        <v>938</v>
      </c>
      <c r="L11" s="216">
        <v>0.58102345415778256</v>
      </c>
      <c r="M11" s="41">
        <v>0.65900000000000003</v>
      </c>
      <c r="N11" s="41">
        <v>0.65900000000000003</v>
      </c>
      <c r="O11" s="110">
        <v>0.88167443726522388</v>
      </c>
      <c r="P11" s="16">
        <v>3.6765824033959837E-2</v>
      </c>
      <c r="Q11" s="142">
        <v>0.65900000000000003</v>
      </c>
      <c r="R11" s="142">
        <v>0.58102345415778256</v>
      </c>
      <c r="S11" s="143">
        <v>0.88167443726522388</v>
      </c>
      <c r="T11" s="94">
        <v>938</v>
      </c>
      <c r="U11" s="95">
        <v>618.14200000000005</v>
      </c>
      <c r="V11" s="94">
        <v>545</v>
      </c>
      <c r="W11" s="95">
        <v>51.511833333333335</v>
      </c>
      <c r="X11" s="95">
        <v>566.6301666666667</v>
      </c>
      <c r="Y11" s="95">
        <v>545</v>
      </c>
      <c r="Z11" s="96">
        <v>0.96182665883478957</v>
      </c>
      <c r="AA11" s="423">
        <v>-21.630166666666696</v>
      </c>
    </row>
    <row r="12" spans="1:27" ht="15" customHeight="1" thickBot="1" x14ac:dyDescent="0.35">
      <c r="A12" s="209"/>
      <c r="B12" s="209"/>
      <c r="C12" s="62"/>
      <c r="D12" s="63"/>
      <c r="E12" s="64"/>
      <c r="F12" s="103"/>
      <c r="G12" s="18" t="s">
        <v>434</v>
      </c>
      <c r="H12" s="38">
        <v>498</v>
      </c>
      <c r="I12" s="38">
        <v>547</v>
      </c>
      <c r="J12" s="38">
        <v>536</v>
      </c>
      <c r="K12" s="38">
        <v>669.35519999999997</v>
      </c>
      <c r="L12" s="216">
        <v>0.8007706521141541</v>
      </c>
      <c r="M12" s="41">
        <v>0.65900000000000003</v>
      </c>
      <c r="N12" s="41">
        <v>0.65900000000000003</v>
      </c>
      <c r="O12" s="110">
        <v>1</v>
      </c>
      <c r="P12" s="16">
        <v>4.1700000000000001E-2</v>
      </c>
      <c r="Q12" s="142">
        <v>0.65900000000000003</v>
      </c>
      <c r="R12" s="142">
        <v>0.8007706521141541</v>
      </c>
      <c r="S12" s="143">
        <v>1.215129972859111</v>
      </c>
      <c r="T12" s="94">
        <v>669.35519999999997</v>
      </c>
      <c r="U12" s="95">
        <v>441.10507680000001</v>
      </c>
      <c r="V12" s="94">
        <v>536</v>
      </c>
      <c r="W12" s="95">
        <v>36.758756400000003</v>
      </c>
      <c r="X12" s="95">
        <v>404.34632040000002</v>
      </c>
      <c r="Y12" s="95">
        <v>536</v>
      </c>
      <c r="Z12" s="96">
        <v>1.3255963340281209</v>
      </c>
      <c r="AA12" s="423">
        <v>131.65367959999998</v>
      </c>
    </row>
    <row r="13" spans="1:27" ht="15" customHeight="1" thickBot="1" x14ac:dyDescent="0.35">
      <c r="A13" s="209"/>
      <c r="B13" s="209"/>
      <c r="C13" s="62"/>
      <c r="D13" s="63"/>
      <c r="E13" s="64"/>
      <c r="F13" s="103"/>
      <c r="G13" s="18" t="s">
        <v>435</v>
      </c>
      <c r="H13" s="38">
        <v>508</v>
      </c>
      <c r="I13" s="38">
        <v>559</v>
      </c>
      <c r="J13" s="38">
        <v>533</v>
      </c>
      <c r="K13" s="38">
        <v>917</v>
      </c>
      <c r="L13" s="216">
        <v>0.58124318429661936</v>
      </c>
      <c r="M13" s="41">
        <v>0.65900000000000003</v>
      </c>
      <c r="N13" s="41">
        <v>0.65900000000000003</v>
      </c>
      <c r="O13" s="110">
        <v>0.8820078669144451</v>
      </c>
      <c r="P13" s="16">
        <v>3.6779728050332361E-2</v>
      </c>
      <c r="Q13" s="142">
        <v>0.65900000000000003</v>
      </c>
      <c r="R13" s="142">
        <v>0.58124318429661936</v>
      </c>
      <c r="S13" s="143">
        <v>0.8820078669144451</v>
      </c>
      <c r="T13" s="94">
        <v>917</v>
      </c>
      <c r="U13" s="95">
        <v>604.303</v>
      </c>
      <c r="V13" s="94">
        <v>533</v>
      </c>
      <c r="W13" s="95">
        <v>50.358583333333335</v>
      </c>
      <c r="X13" s="95">
        <v>553.94441666666671</v>
      </c>
      <c r="Y13" s="95">
        <v>533</v>
      </c>
      <c r="Z13" s="96">
        <v>0.96219040027030378</v>
      </c>
      <c r="AA13" s="423">
        <v>-20.944416666666712</v>
      </c>
    </row>
    <row r="14" spans="1:27" ht="15" customHeight="1" thickBot="1" x14ac:dyDescent="0.35">
      <c r="A14" s="209"/>
      <c r="B14" s="209"/>
      <c r="C14" s="62"/>
      <c r="D14" s="63"/>
      <c r="E14" s="64"/>
      <c r="F14" s="103"/>
      <c r="G14" s="18" t="s">
        <v>436</v>
      </c>
      <c r="H14" s="38">
        <v>9</v>
      </c>
      <c r="I14" s="38">
        <v>8</v>
      </c>
      <c r="J14" s="38">
        <v>8</v>
      </c>
      <c r="K14" s="38">
        <v>8.8919999999999995</v>
      </c>
      <c r="L14" s="216">
        <v>0.89968511021142605</v>
      </c>
      <c r="M14" s="41">
        <v>0.65900000000000003</v>
      </c>
      <c r="N14" s="41">
        <v>0.65900000000000003</v>
      </c>
      <c r="O14" s="110">
        <v>1</v>
      </c>
      <c r="P14" s="16">
        <v>4.1700000000000001E-2</v>
      </c>
      <c r="Q14" s="142">
        <v>0.65900000000000003</v>
      </c>
      <c r="R14" s="142">
        <v>0.89968511021142605</v>
      </c>
      <c r="S14" s="143">
        <v>1.3652277848428316</v>
      </c>
      <c r="T14" s="94">
        <v>8.8919999999999995</v>
      </c>
      <c r="U14" s="95">
        <v>5.8598280000000003</v>
      </c>
      <c r="V14" s="94">
        <v>8</v>
      </c>
      <c r="W14" s="95">
        <v>0.488319</v>
      </c>
      <c r="X14" s="95">
        <v>5.3715089999999996</v>
      </c>
      <c r="Y14" s="95">
        <v>8</v>
      </c>
      <c r="Z14" s="96">
        <v>1.4893394016467254</v>
      </c>
      <c r="AA14" s="423">
        <v>2.6284910000000004</v>
      </c>
    </row>
    <row r="15" spans="1:27" ht="15" customHeight="1" thickBot="1" x14ac:dyDescent="0.35">
      <c r="A15" s="209"/>
      <c r="B15" s="209"/>
      <c r="C15" s="62"/>
      <c r="D15" s="63"/>
      <c r="E15" s="64"/>
      <c r="F15" s="103"/>
      <c r="G15" s="27" t="s">
        <v>437</v>
      </c>
      <c r="H15" s="38">
        <v>131</v>
      </c>
      <c r="I15" s="38">
        <v>171</v>
      </c>
      <c r="J15" s="38">
        <v>172</v>
      </c>
      <c r="K15" s="52">
        <v>176.6448</v>
      </c>
      <c r="L15" s="216">
        <v>0.97370542467143106</v>
      </c>
      <c r="M15" s="54">
        <v>0.65900000000000003</v>
      </c>
      <c r="N15" s="54">
        <v>0.65900000000000003</v>
      </c>
      <c r="O15" s="113">
        <v>1</v>
      </c>
      <c r="P15" s="16">
        <v>4.1700000000000001E-2</v>
      </c>
      <c r="Q15" s="530">
        <v>0.65900000000000003</v>
      </c>
      <c r="R15" s="530">
        <v>0.97370542467143106</v>
      </c>
      <c r="S15" s="531">
        <v>1.4775499615651457</v>
      </c>
      <c r="T15" s="94">
        <v>176.6448</v>
      </c>
      <c r="U15" s="95">
        <v>116.4089232</v>
      </c>
      <c r="V15" s="94">
        <v>172</v>
      </c>
      <c r="W15" s="95">
        <v>9.7007436000000009</v>
      </c>
      <c r="X15" s="95">
        <v>106.70817960000001</v>
      </c>
      <c r="Y15" s="95">
        <v>172</v>
      </c>
      <c r="Z15" s="532">
        <v>1.6118726853437952</v>
      </c>
      <c r="AA15" s="423">
        <v>65.291820399999992</v>
      </c>
    </row>
    <row r="16" spans="1:27" ht="15" customHeight="1" thickBot="1" x14ac:dyDescent="0.35">
      <c r="A16" s="209"/>
      <c r="B16" s="209"/>
      <c r="C16" s="62"/>
      <c r="D16" s="63"/>
      <c r="E16" s="64"/>
      <c r="F16" s="103"/>
      <c r="G16" s="529" t="s">
        <v>15</v>
      </c>
      <c r="H16" s="29">
        <v>2766</v>
      </c>
      <c r="I16" s="29">
        <v>3293</v>
      </c>
      <c r="J16" s="29">
        <v>3276</v>
      </c>
      <c r="K16" s="29">
        <v>3747</v>
      </c>
      <c r="L16" s="564">
        <v>0.87429943955164136</v>
      </c>
      <c r="M16" s="497">
        <v>0.65900000000000003</v>
      </c>
      <c r="N16" s="497">
        <v>0.65900000000000003</v>
      </c>
      <c r="O16" s="498">
        <v>1</v>
      </c>
      <c r="P16" s="499">
        <v>4.1700000000000001E-2</v>
      </c>
      <c r="Q16" s="533">
        <v>0.65900000000000003</v>
      </c>
      <c r="R16" s="533">
        <v>0.87429943955164136</v>
      </c>
      <c r="S16" s="534">
        <v>1.3267062815654649</v>
      </c>
      <c r="T16" s="535">
        <v>3747</v>
      </c>
      <c r="U16" s="536">
        <v>2469.2730000000001</v>
      </c>
      <c r="V16" s="535">
        <v>3276</v>
      </c>
      <c r="W16" s="747">
        <v>205.77275</v>
      </c>
      <c r="X16" s="536">
        <v>2263.5002500000001</v>
      </c>
      <c r="Y16" s="536">
        <v>3276</v>
      </c>
      <c r="Z16" s="537">
        <v>1.4473159435259615</v>
      </c>
      <c r="AA16" s="423">
        <v>1012.4997499999999</v>
      </c>
    </row>
    <row r="19" spans="7:7" ht="23.25" x14ac:dyDescent="0.35">
      <c r="G19" s="606"/>
    </row>
  </sheetData>
  <autoFilter ref="G4:P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H4:P5"/>
  </mergeCells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U23" sqref="U23"/>
    </sheetView>
  </sheetViews>
  <sheetFormatPr baseColWidth="10" defaultRowHeight="15" x14ac:dyDescent="0.25"/>
  <cols>
    <col min="1" max="1" width="1.7109375" style="234" customWidth="1"/>
    <col min="2" max="2" width="2" style="234" customWidth="1"/>
    <col min="3" max="3" width="52.28515625" style="234" bestFit="1" customWidth="1"/>
    <col min="4" max="4" width="9.7109375" style="234" hidden="1" customWidth="1"/>
    <col min="5" max="5" width="11.42578125" style="234" customWidth="1"/>
    <col min="6" max="6" width="11" style="234" customWidth="1"/>
    <col min="7" max="7" width="13.42578125" style="234" customWidth="1"/>
    <col min="8" max="8" width="11" style="234" customWidth="1"/>
    <col min="9" max="9" width="10.140625" style="234" customWidth="1"/>
    <col min="10" max="13" width="11" style="234" customWidth="1"/>
    <col min="14" max="14" width="12.28515625" style="234" customWidth="1"/>
    <col min="15" max="15" width="12.140625" style="234" customWidth="1"/>
    <col min="16" max="23" width="12.42578125" style="234" customWidth="1"/>
    <col min="24" max="24" width="12.42578125" style="235" customWidth="1"/>
    <col min="25" max="25" width="15.5703125" style="234" customWidth="1"/>
    <col min="26" max="16384" width="11.42578125" style="234"/>
  </cols>
  <sheetData>
    <row r="1" spans="3:26" s="218" customFormat="1" ht="28.5" customHeight="1" thickBot="1" x14ac:dyDescent="0.5">
      <c r="C1" s="903" t="s">
        <v>0</v>
      </c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Q1" s="903" t="s">
        <v>542</v>
      </c>
      <c r="R1" s="903"/>
      <c r="S1" s="903"/>
      <c r="T1" s="903"/>
      <c r="U1" s="903"/>
      <c r="V1" s="903"/>
      <c r="W1" s="903"/>
      <c r="X1" s="903"/>
    </row>
    <row r="2" spans="3:26" s="220" customFormat="1" ht="22.5" customHeight="1" thickBot="1" x14ac:dyDescent="0.35">
      <c r="C2" s="904" t="s">
        <v>430</v>
      </c>
      <c r="D2" s="219"/>
      <c r="E2" s="907" t="s">
        <v>136</v>
      </c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907"/>
      <c r="R2" s="907"/>
      <c r="S2" s="907"/>
      <c r="T2" s="907"/>
      <c r="U2" s="907"/>
      <c r="V2" s="907"/>
      <c r="W2" s="907"/>
      <c r="X2" s="908" t="s">
        <v>137</v>
      </c>
    </row>
    <row r="3" spans="3:26" s="227" customFormat="1" ht="16.5" customHeight="1" thickBot="1" x14ac:dyDescent="0.35">
      <c r="C3" s="905"/>
      <c r="D3" s="221" t="s">
        <v>138</v>
      </c>
      <c r="E3" s="221" t="s">
        <v>139</v>
      </c>
      <c r="F3" s="221" t="s">
        <v>140</v>
      </c>
      <c r="G3" s="221" t="s">
        <v>141</v>
      </c>
      <c r="H3" s="222" t="s">
        <v>142</v>
      </c>
      <c r="I3" s="223" t="s">
        <v>143</v>
      </c>
      <c r="J3" s="224" t="s">
        <v>144</v>
      </c>
      <c r="K3" s="222" t="s">
        <v>145</v>
      </c>
      <c r="L3" s="222" t="s">
        <v>146</v>
      </c>
      <c r="M3" s="225" t="s">
        <v>147</v>
      </c>
      <c r="N3" s="222" t="s">
        <v>148</v>
      </c>
      <c r="O3" s="222" t="s">
        <v>149</v>
      </c>
      <c r="P3" s="222" t="s">
        <v>150</v>
      </c>
      <c r="Q3" s="222" t="s">
        <v>151</v>
      </c>
      <c r="R3" s="222" t="s">
        <v>152</v>
      </c>
      <c r="S3" s="222" t="s">
        <v>153</v>
      </c>
      <c r="T3" s="222" t="s">
        <v>154</v>
      </c>
      <c r="U3" s="222" t="s">
        <v>155</v>
      </c>
      <c r="V3" s="222" t="s">
        <v>156</v>
      </c>
      <c r="W3" s="226" t="s">
        <v>157</v>
      </c>
      <c r="X3" s="909"/>
    </row>
    <row r="4" spans="3:26" s="227" customFormat="1" ht="96" x14ac:dyDescent="0.3">
      <c r="C4" s="905"/>
      <c r="D4" s="911"/>
      <c r="E4" s="913" t="s">
        <v>158</v>
      </c>
      <c r="F4" s="901" t="s">
        <v>159</v>
      </c>
      <c r="G4" s="901" t="s">
        <v>160</v>
      </c>
      <c r="H4" s="901" t="s">
        <v>161</v>
      </c>
      <c r="I4" s="916" t="s">
        <v>162</v>
      </c>
      <c r="J4" s="901" t="s">
        <v>163</v>
      </c>
      <c r="K4" s="901" t="s">
        <v>164</v>
      </c>
      <c r="L4" s="901" t="s">
        <v>165</v>
      </c>
      <c r="M4" s="917" t="s">
        <v>166</v>
      </c>
      <c r="N4" s="901" t="s">
        <v>167</v>
      </c>
      <c r="O4" s="901" t="s">
        <v>168</v>
      </c>
      <c r="P4" s="901" t="s">
        <v>168</v>
      </c>
      <c r="Q4" s="920" t="s">
        <v>169</v>
      </c>
      <c r="R4" s="901" t="s">
        <v>170</v>
      </c>
      <c r="S4" s="920" t="s">
        <v>171</v>
      </c>
      <c r="T4" s="901" t="s">
        <v>172</v>
      </c>
      <c r="U4" s="901" t="s">
        <v>173</v>
      </c>
      <c r="V4" s="901" t="s">
        <v>174</v>
      </c>
      <c r="W4" s="918" t="s">
        <v>175</v>
      </c>
      <c r="X4" s="909"/>
    </row>
    <row r="5" spans="3:26" s="227" customFormat="1" ht="6" customHeight="1" thickBot="1" x14ac:dyDescent="0.35">
      <c r="C5" s="906"/>
      <c r="D5" s="912"/>
      <c r="E5" s="914"/>
      <c r="F5" s="915"/>
      <c r="G5" s="915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19"/>
      <c r="X5" s="910"/>
    </row>
    <row r="6" spans="3:26" s="231" customFormat="1" ht="15" customHeight="1" x14ac:dyDescent="0.3">
      <c r="C6" s="18" t="s">
        <v>431</v>
      </c>
      <c r="D6" s="228"/>
      <c r="E6" s="597"/>
      <c r="F6" s="228"/>
      <c r="G6" s="228">
        <v>0.87456682795173057</v>
      </c>
      <c r="H6" s="228">
        <v>0.81702397595963105</v>
      </c>
      <c r="I6" s="228">
        <v>0.85186084298029285</v>
      </c>
      <c r="J6" s="228">
        <v>0.74045986897721283</v>
      </c>
      <c r="K6" s="228">
        <v>0.85321548410806625</v>
      </c>
      <c r="L6" s="228">
        <v>1</v>
      </c>
      <c r="M6" s="228">
        <v>0.64255396339872128</v>
      </c>
      <c r="N6" s="228">
        <v>1</v>
      </c>
      <c r="O6" s="228">
        <v>1</v>
      </c>
      <c r="P6" s="228">
        <v>0.81301169590643263</v>
      </c>
      <c r="Q6" s="228"/>
      <c r="R6" s="228">
        <v>1</v>
      </c>
      <c r="S6" s="228">
        <v>0.38234847137472816</v>
      </c>
      <c r="T6" s="228">
        <v>0.91256944133911422</v>
      </c>
      <c r="U6" s="228">
        <v>0.84100333838217123</v>
      </c>
      <c r="V6" s="228">
        <v>1</v>
      </c>
      <c r="W6" s="228">
        <v>1</v>
      </c>
      <c r="X6" s="229">
        <v>0.71995559353952143</v>
      </c>
      <c r="Y6" s="230"/>
      <c r="Z6" s="230"/>
    </row>
    <row r="7" spans="3:26" s="231" customFormat="1" ht="15" customHeight="1" x14ac:dyDescent="0.3">
      <c r="C7" s="18" t="s">
        <v>432</v>
      </c>
      <c r="D7" s="232"/>
      <c r="E7" s="598"/>
      <c r="F7" s="232"/>
      <c r="G7" s="232">
        <v>0.98068874352031554</v>
      </c>
      <c r="H7" s="232">
        <v>0.87894190233872849</v>
      </c>
      <c r="I7" s="232">
        <v>0.53267198619797285</v>
      </c>
      <c r="J7" s="232">
        <v>1</v>
      </c>
      <c r="K7" s="232">
        <v>1</v>
      </c>
      <c r="L7" s="232">
        <v>1</v>
      </c>
      <c r="M7" s="232">
        <v>1</v>
      </c>
      <c r="N7" s="232">
        <v>0.92788175847182486</v>
      </c>
      <c r="O7" s="232">
        <v>1</v>
      </c>
      <c r="P7" s="232">
        <v>1</v>
      </c>
      <c r="Q7" s="232"/>
      <c r="R7" s="232">
        <v>1</v>
      </c>
      <c r="S7" s="232">
        <v>1</v>
      </c>
      <c r="T7" s="232">
        <v>1</v>
      </c>
      <c r="U7" s="232">
        <v>0.98182177030199425</v>
      </c>
      <c r="V7" s="232">
        <v>1</v>
      </c>
      <c r="W7" s="232">
        <v>1</v>
      </c>
      <c r="X7" s="233">
        <v>0.79611201060000203</v>
      </c>
      <c r="Y7" s="230"/>
      <c r="Z7" s="230"/>
    </row>
    <row r="8" spans="3:26" s="231" customFormat="1" ht="15" customHeight="1" x14ac:dyDescent="0.3">
      <c r="C8" s="18" t="s">
        <v>433</v>
      </c>
      <c r="D8" s="232"/>
      <c r="E8" s="598"/>
      <c r="F8" s="232"/>
      <c r="G8" s="232">
        <v>1</v>
      </c>
      <c r="H8" s="232">
        <v>0.80432929622429106</v>
      </c>
      <c r="I8" s="232">
        <v>0.73955599300087482</v>
      </c>
      <c r="J8" s="232">
        <v>1</v>
      </c>
      <c r="K8" s="232">
        <v>1</v>
      </c>
      <c r="L8" s="232">
        <v>1</v>
      </c>
      <c r="M8" s="232">
        <v>1</v>
      </c>
      <c r="N8" s="232">
        <v>0.96926287176238279</v>
      </c>
      <c r="O8" s="232">
        <v>1</v>
      </c>
      <c r="P8" s="232">
        <v>1</v>
      </c>
      <c r="Q8" s="232"/>
      <c r="R8" s="232">
        <v>0.97906723416590025</v>
      </c>
      <c r="S8" s="232">
        <v>0.60851390321983223</v>
      </c>
      <c r="T8" s="232">
        <v>0.82344073545728669</v>
      </c>
      <c r="U8" s="232">
        <v>0.79900529155987376</v>
      </c>
      <c r="V8" s="232">
        <v>0.71890916808149408</v>
      </c>
      <c r="W8" s="232">
        <v>0.88167443726522388</v>
      </c>
      <c r="X8" s="233">
        <v>0.73936586548019401</v>
      </c>
      <c r="Y8" s="230"/>
      <c r="Z8" s="230"/>
    </row>
    <row r="9" spans="3:26" s="231" customFormat="1" ht="15" customHeight="1" x14ac:dyDescent="0.3">
      <c r="C9" s="18" t="s">
        <v>434</v>
      </c>
      <c r="D9" s="232"/>
      <c r="E9" s="598"/>
      <c r="F9" s="232"/>
      <c r="G9" s="232">
        <v>1</v>
      </c>
      <c r="H9" s="232">
        <v>0.83951176023619223</v>
      </c>
      <c r="I9" s="232">
        <v>0.89629876789985674</v>
      </c>
      <c r="J9" s="232">
        <v>1</v>
      </c>
      <c r="K9" s="232">
        <v>1</v>
      </c>
      <c r="L9" s="232">
        <v>0.97675169518889249</v>
      </c>
      <c r="M9" s="232">
        <v>1</v>
      </c>
      <c r="N9" s="232">
        <v>1</v>
      </c>
      <c r="O9" s="232">
        <v>0.96110950856307586</v>
      </c>
      <c r="P9" s="232">
        <v>1</v>
      </c>
      <c r="Q9" s="232"/>
      <c r="R9" s="232">
        <v>1</v>
      </c>
      <c r="S9" s="232">
        <v>0.83161392058264316</v>
      </c>
      <c r="T9" s="232">
        <v>1</v>
      </c>
      <c r="U9" s="232">
        <v>1</v>
      </c>
      <c r="V9" s="232">
        <v>1</v>
      </c>
      <c r="W9" s="232">
        <v>1</v>
      </c>
      <c r="X9" s="233">
        <v>0.81205583729979847</v>
      </c>
      <c r="Y9" s="230"/>
      <c r="Z9" s="230"/>
    </row>
    <row r="10" spans="3:26" s="231" customFormat="1" ht="15" customHeight="1" x14ac:dyDescent="0.3">
      <c r="C10" s="18" t="s">
        <v>435</v>
      </c>
      <c r="D10" s="232"/>
      <c r="E10" s="598"/>
      <c r="F10" s="232"/>
      <c r="G10" s="232">
        <v>1</v>
      </c>
      <c r="H10" s="232">
        <v>0.75916097502588542</v>
      </c>
      <c r="I10" s="232">
        <v>0.5362256199686638</v>
      </c>
      <c r="J10" s="232">
        <v>1</v>
      </c>
      <c r="K10" s="232">
        <v>1</v>
      </c>
      <c r="L10" s="232">
        <v>1</v>
      </c>
      <c r="M10" s="232">
        <v>1</v>
      </c>
      <c r="N10" s="232">
        <v>0.7584286540255325</v>
      </c>
      <c r="O10" s="232">
        <v>1</v>
      </c>
      <c r="P10" s="232">
        <v>0.56255383290267003</v>
      </c>
      <c r="Q10" s="232"/>
      <c r="R10" s="232">
        <v>0.9768227862055876</v>
      </c>
      <c r="S10" s="232">
        <v>1</v>
      </c>
      <c r="T10" s="232">
        <v>1</v>
      </c>
      <c r="U10" s="232">
        <v>1</v>
      </c>
      <c r="V10" s="232">
        <v>0.66211201079622128</v>
      </c>
      <c r="W10" s="232">
        <v>0.8820078669144451</v>
      </c>
      <c r="X10" s="233">
        <v>0.75522152231295236</v>
      </c>
      <c r="Y10" s="230"/>
      <c r="Z10" s="230"/>
    </row>
    <row r="11" spans="3:26" s="231" customFormat="1" ht="15" customHeight="1" x14ac:dyDescent="0.3">
      <c r="C11" s="18" t="s">
        <v>436</v>
      </c>
      <c r="D11" s="232"/>
      <c r="E11" s="598"/>
      <c r="F11" s="232"/>
      <c r="G11" s="232">
        <v>1</v>
      </c>
      <c r="H11" s="232">
        <v>0.73025100588496394</v>
      </c>
      <c r="I11" s="232">
        <v>0.40233839072690475</v>
      </c>
      <c r="J11" s="232">
        <v>0.68961959755455371</v>
      </c>
      <c r="K11" s="232">
        <v>1</v>
      </c>
      <c r="L11" s="232">
        <v>1</v>
      </c>
      <c r="M11" s="232">
        <v>1</v>
      </c>
      <c r="N11" s="232">
        <v>1</v>
      </c>
      <c r="O11" s="232">
        <v>1</v>
      </c>
      <c r="P11" s="232">
        <v>1</v>
      </c>
      <c r="Q11" s="232"/>
      <c r="R11" s="232">
        <v>1</v>
      </c>
      <c r="S11" s="232">
        <v>0</v>
      </c>
      <c r="T11" s="232">
        <v>1</v>
      </c>
      <c r="U11" s="232">
        <v>1</v>
      </c>
      <c r="V11" s="232">
        <v>1</v>
      </c>
      <c r="W11" s="232">
        <v>1</v>
      </c>
      <c r="X11" s="233">
        <v>0.72209300096693585</v>
      </c>
      <c r="Y11" s="230"/>
      <c r="Z11" s="230"/>
    </row>
    <row r="12" spans="3:26" s="231" customFormat="1" ht="15" customHeight="1" thickBot="1" x14ac:dyDescent="0.35">
      <c r="C12" s="27" t="s">
        <v>437</v>
      </c>
      <c r="D12" s="748"/>
      <c r="E12" s="749"/>
      <c r="F12" s="748"/>
      <c r="G12" s="748">
        <v>1</v>
      </c>
      <c r="H12" s="748">
        <v>0.7601562441226648</v>
      </c>
      <c r="I12" s="748">
        <v>1</v>
      </c>
      <c r="J12" s="748">
        <v>0.4525664171185777</v>
      </c>
      <c r="K12" s="748">
        <v>1</v>
      </c>
      <c r="L12" s="748">
        <v>0.97465886939571145</v>
      </c>
      <c r="M12" s="748">
        <v>0.72723396966887455</v>
      </c>
      <c r="N12" s="748">
        <v>1</v>
      </c>
      <c r="O12" s="748">
        <v>1</v>
      </c>
      <c r="P12" s="748">
        <v>0.5714597902097901</v>
      </c>
      <c r="Q12" s="748"/>
      <c r="R12" s="748">
        <v>0.70869489897160498</v>
      </c>
      <c r="S12" s="748">
        <v>1</v>
      </c>
      <c r="T12" s="748">
        <v>1</v>
      </c>
      <c r="U12" s="748">
        <v>1</v>
      </c>
      <c r="V12" s="748">
        <v>1</v>
      </c>
      <c r="W12" s="748">
        <v>1</v>
      </c>
      <c r="X12" s="750">
        <v>0.76793799793777129</v>
      </c>
      <c r="Y12" s="230"/>
      <c r="Z12" s="230"/>
    </row>
    <row r="13" spans="3:26" s="231" customFormat="1" ht="15" customHeight="1" thickBot="1" x14ac:dyDescent="0.25">
      <c r="C13" s="751" t="s">
        <v>15</v>
      </c>
      <c r="D13" s="752"/>
      <c r="E13" s="753">
        <v>1</v>
      </c>
      <c r="F13" s="752">
        <v>1</v>
      </c>
      <c r="G13" s="752">
        <v>1</v>
      </c>
      <c r="H13" s="752">
        <v>0.81520010635958273</v>
      </c>
      <c r="I13" s="752">
        <v>0.79342560838206144</v>
      </c>
      <c r="J13" s="752">
        <v>1</v>
      </c>
      <c r="K13" s="752">
        <v>1</v>
      </c>
      <c r="L13" s="752">
        <v>1</v>
      </c>
      <c r="M13" s="752">
        <v>0.97301151827900811</v>
      </c>
      <c r="N13" s="752">
        <v>1</v>
      </c>
      <c r="O13" s="752">
        <v>0</v>
      </c>
      <c r="P13" s="752">
        <v>0.91755416988559013</v>
      </c>
      <c r="Q13" s="752">
        <v>1</v>
      </c>
      <c r="R13" s="752">
        <v>1</v>
      </c>
      <c r="S13" s="752">
        <v>0.98599668750576819</v>
      </c>
      <c r="T13" s="752">
        <v>1</v>
      </c>
      <c r="U13" s="752">
        <v>0.9593145780765624</v>
      </c>
      <c r="V13" s="752">
        <v>1</v>
      </c>
      <c r="W13" s="752">
        <v>1</v>
      </c>
      <c r="X13" s="754">
        <v>0.9604740008529431</v>
      </c>
      <c r="Y13" s="230"/>
      <c r="Z13" s="230"/>
    </row>
    <row r="14" spans="3:26" s="231" customFormat="1" ht="12.75" x14ac:dyDescent="0.2">
      <c r="G14" s="596"/>
      <c r="X14" s="230"/>
    </row>
    <row r="15" spans="3:26" x14ac:dyDescent="0.25">
      <c r="G15" s="232"/>
    </row>
  </sheetData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Q37" sqref="Q37"/>
    </sheetView>
  </sheetViews>
  <sheetFormatPr baseColWidth="10" defaultRowHeight="15" x14ac:dyDescent="0.25"/>
  <cols>
    <col min="1" max="2" width="2" style="234" customWidth="1"/>
    <col min="3" max="3" width="45.140625" style="234" bestFit="1" customWidth="1"/>
    <col min="4" max="4" width="10.140625" style="234" hidden="1" customWidth="1"/>
    <col min="5" max="5" width="10.140625" style="234" customWidth="1"/>
    <col min="6" max="6" width="10.42578125" style="234" customWidth="1"/>
    <col min="7" max="7" width="9.140625" style="234" customWidth="1"/>
    <col min="8" max="8" width="10.42578125" style="234" customWidth="1"/>
    <col min="9" max="9" width="10" style="234" customWidth="1"/>
    <col min="10" max="10" width="11.28515625" style="234" customWidth="1"/>
    <col min="11" max="11" width="11.140625" style="234" customWidth="1"/>
    <col min="12" max="12" width="13.42578125" style="234" customWidth="1"/>
    <col min="13" max="13" width="11.5703125" style="234" customWidth="1"/>
    <col min="14" max="14" width="12.85546875" style="234" customWidth="1"/>
    <col min="15" max="15" width="12.140625" style="234" customWidth="1"/>
    <col min="16" max="21" width="12.42578125" style="234" customWidth="1"/>
    <col min="22" max="23" width="13.140625" style="234" customWidth="1"/>
    <col min="24" max="24" width="13.140625" style="235" customWidth="1"/>
    <col min="25" max="16384" width="11.42578125" style="234"/>
  </cols>
  <sheetData>
    <row r="1" spans="3:27" s="218" customFormat="1" ht="28.5" customHeight="1" thickBot="1" x14ac:dyDescent="0.5">
      <c r="C1" s="1020" t="s">
        <v>0</v>
      </c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217"/>
      <c r="Q1" s="217"/>
      <c r="S1" s="217" t="str">
        <f>+NOMBRE!B7</f>
        <v>ENERO - NOVIEMBRE 2024</v>
      </c>
      <c r="T1" s="217"/>
      <c r="U1" s="217"/>
      <c r="V1" s="217"/>
      <c r="W1" s="217"/>
      <c r="X1" s="217"/>
    </row>
    <row r="2" spans="3:27" s="220" customFormat="1" ht="18" customHeight="1" thickBot="1" x14ac:dyDescent="0.35">
      <c r="C2" s="1021"/>
      <c r="D2" s="219"/>
      <c r="E2" s="1024" t="s">
        <v>176</v>
      </c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  <c r="Q2" s="1024"/>
      <c r="R2" s="1024"/>
      <c r="S2" s="1024"/>
      <c r="T2" s="1024"/>
      <c r="U2" s="1024"/>
      <c r="V2" s="1024"/>
      <c r="W2" s="1035"/>
      <c r="X2" s="1025" t="s">
        <v>137</v>
      </c>
    </row>
    <row r="3" spans="3:27" s="227" customFormat="1" ht="16.5" customHeight="1" thickBot="1" x14ac:dyDescent="0.35">
      <c r="C3" s="1022"/>
      <c r="D3" s="221" t="s">
        <v>138</v>
      </c>
      <c r="E3" s="221" t="s">
        <v>139</v>
      </c>
      <c r="F3" s="221" t="s">
        <v>140</v>
      </c>
      <c r="G3" s="221" t="s">
        <v>141</v>
      </c>
      <c r="H3" s="222" t="s">
        <v>142</v>
      </c>
      <c r="I3" s="223" t="s">
        <v>143</v>
      </c>
      <c r="J3" s="224" t="s">
        <v>144</v>
      </c>
      <c r="K3" s="222" t="s">
        <v>145</v>
      </c>
      <c r="L3" s="222" t="s">
        <v>146</v>
      </c>
      <c r="M3" s="225" t="s">
        <v>147</v>
      </c>
      <c r="N3" s="222" t="s">
        <v>148</v>
      </c>
      <c r="O3" s="222" t="s">
        <v>149</v>
      </c>
      <c r="P3" s="222" t="s">
        <v>150</v>
      </c>
      <c r="Q3" s="222" t="s">
        <v>151</v>
      </c>
      <c r="R3" s="222" t="s">
        <v>152</v>
      </c>
      <c r="S3" s="222" t="s">
        <v>153</v>
      </c>
      <c r="T3" s="222" t="s">
        <v>154</v>
      </c>
      <c r="U3" s="222" t="s">
        <v>155</v>
      </c>
      <c r="V3" s="222" t="s">
        <v>156</v>
      </c>
      <c r="W3" s="236" t="s">
        <v>157</v>
      </c>
      <c r="X3" s="1026"/>
    </row>
    <row r="4" spans="3:27" s="227" customFormat="1" ht="15" customHeight="1" x14ac:dyDescent="0.3">
      <c r="C4" s="1022"/>
      <c r="D4" s="1028"/>
      <c r="E4" s="1030" t="s">
        <v>177</v>
      </c>
      <c r="F4" s="1015" t="s">
        <v>159</v>
      </c>
      <c r="G4" s="1015" t="s">
        <v>160</v>
      </c>
      <c r="H4" s="1015" t="s">
        <v>161</v>
      </c>
      <c r="I4" s="1031" t="s">
        <v>162</v>
      </c>
      <c r="J4" s="1015" t="s">
        <v>178</v>
      </c>
      <c r="K4" s="1015" t="s">
        <v>179</v>
      </c>
      <c r="L4" s="1015" t="s">
        <v>180</v>
      </c>
      <c r="M4" s="1032" t="s">
        <v>166</v>
      </c>
      <c r="N4" s="1015" t="s">
        <v>181</v>
      </c>
      <c r="O4" s="1015" t="s">
        <v>182</v>
      </c>
      <c r="P4" s="1015" t="s">
        <v>182</v>
      </c>
      <c r="Q4" s="1034" t="s">
        <v>183</v>
      </c>
      <c r="R4" s="1015" t="s">
        <v>170</v>
      </c>
      <c r="S4" s="1019" t="s">
        <v>171</v>
      </c>
      <c r="T4" s="1015" t="s">
        <v>172</v>
      </c>
      <c r="U4" s="1015" t="s">
        <v>173</v>
      </c>
      <c r="V4" s="1015" t="s">
        <v>174</v>
      </c>
      <c r="W4" s="1017" t="s">
        <v>175</v>
      </c>
      <c r="X4" s="1026"/>
    </row>
    <row r="5" spans="3:27" s="227" customFormat="1" ht="87.75" customHeight="1" thickBot="1" x14ac:dyDescent="0.35">
      <c r="C5" s="1023"/>
      <c r="D5" s="1029"/>
      <c r="E5" s="1036"/>
      <c r="F5" s="1037"/>
      <c r="G5" s="1037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16"/>
      <c r="T5" s="1016"/>
      <c r="U5" s="1016"/>
      <c r="V5" s="1016"/>
      <c r="W5" s="1018"/>
      <c r="X5" s="1027"/>
    </row>
    <row r="6" spans="3:27" ht="15" customHeight="1" x14ac:dyDescent="0.25">
      <c r="C6" s="595" t="s">
        <v>431</v>
      </c>
      <c r="D6" s="237"/>
      <c r="E6" s="237"/>
      <c r="F6" s="237"/>
      <c r="G6" s="237">
        <f>+meta3!$Z9</f>
        <v>5.4660426746983161E-2</v>
      </c>
      <c r="H6" s="237">
        <f>+meta4!$AL9</f>
        <v>4.2566949147496785E-2</v>
      </c>
      <c r="I6" s="237">
        <f>+meta5!$AA9</f>
        <v>4.4381949919273252E-2</v>
      </c>
      <c r="J6" s="237">
        <f>+meta6.1a!$AA9</f>
        <v>2.3176393898986763E-2</v>
      </c>
      <c r="K6" s="237">
        <f>+meta6.2!$AA9</f>
        <v>4.4452526722030254E-2</v>
      </c>
      <c r="L6" s="237">
        <f>+meta7!$Z9</f>
        <v>5.21E-2</v>
      </c>
      <c r="M6" s="237">
        <f>+meta8!$Z9</f>
        <v>4.015962271242008E-2</v>
      </c>
      <c r="N6" s="237">
        <f>+meta9!$AA9</f>
        <v>5.21E-2</v>
      </c>
      <c r="O6" s="237">
        <f>+meta10a!AA9</f>
        <v>0.05</v>
      </c>
      <c r="P6" s="237">
        <f>+meta10b!Z9</f>
        <v>1.0162646198830408E-2</v>
      </c>
      <c r="Q6" s="238"/>
      <c r="R6" s="237">
        <f>+meta13!$AL9</f>
        <v>6.25E-2</v>
      </c>
      <c r="S6" s="238">
        <f>+meta14!P9</f>
        <v>2.3896779460920513E-2</v>
      </c>
      <c r="T6" s="238">
        <f>+meta15!P9</f>
        <v>5.7035590083694639E-2</v>
      </c>
      <c r="U6" s="238">
        <f>+meta16!P9</f>
        <v>5.2562708648885702E-2</v>
      </c>
      <c r="V6" s="237">
        <f>+meta17!$AA9</f>
        <v>6.8499999999999991E-2</v>
      </c>
      <c r="W6" s="239">
        <f>+meta18!P9</f>
        <v>4.1700000000000001E-2</v>
      </c>
      <c r="X6" s="240">
        <f>SUM(D6:W6)</f>
        <v>0.71995559353952143</v>
      </c>
      <c r="Z6" s="235"/>
      <c r="AA6" s="235"/>
    </row>
    <row r="7" spans="3:27" ht="15" customHeight="1" x14ac:dyDescent="0.25">
      <c r="C7" s="595" t="s">
        <v>432</v>
      </c>
      <c r="D7" s="241"/>
      <c r="E7" s="241"/>
      <c r="F7" s="241"/>
      <c r="G7" s="241">
        <f>+meta3!$Z9</f>
        <v>5.4660426746983161E-2</v>
      </c>
      <c r="H7" s="241">
        <f>+meta4!$AL10</f>
        <v>4.5792873111847758E-2</v>
      </c>
      <c r="I7" s="241">
        <f>+meta5!$AA10</f>
        <v>2.7752210480914384E-2</v>
      </c>
      <c r="J7" s="241">
        <f>+meta6.1a!$AA10</f>
        <v>3.1300000000000001E-2</v>
      </c>
      <c r="K7" s="241">
        <f>+meta6.2!$AA10</f>
        <v>5.21E-2</v>
      </c>
      <c r="L7" s="241">
        <f>+meta7!$Z10</f>
        <v>5.21E-2</v>
      </c>
      <c r="M7" s="241">
        <f>+meta8!$Z10</f>
        <v>6.25E-2</v>
      </c>
      <c r="N7" s="241">
        <f>+meta9!$AA10</f>
        <v>4.8342639616382077E-2</v>
      </c>
      <c r="O7" s="241">
        <f>+meta10a!AA10</f>
        <v>0.05</v>
      </c>
      <c r="P7" s="241">
        <f>+meta10b!Z10</f>
        <v>1.2500000000000001E-2</v>
      </c>
      <c r="Q7" s="241"/>
      <c r="R7" s="241">
        <f>+meta13!$AL10</f>
        <v>6.25E-2</v>
      </c>
      <c r="S7" s="241">
        <f>+meta14!P10</f>
        <v>6.25E-2</v>
      </c>
      <c r="T7" s="241">
        <f>+meta15!P10</f>
        <v>6.25E-2</v>
      </c>
      <c r="U7" s="241">
        <f>+meta16!P10</f>
        <v>6.136386064387464E-2</v>
      </c>
      <c r="V7" s="241">
        <f>+meta17!$AA10</f>
        <v>6.8499999999999991E-2</v>
      </c>
      <c r="W7" s="239">
        <f>+meta18!P10</f>
        <v>4.1700000000000001E-2</v>
      </c>
      <c r="X7" s="242">
        <f t="shared" ref="X7:X13" si="0">SUM(D7:W7)</f>
        <v>0.79611201060000203</v>
      </c>
      <c r="Z7" s="235"/>
      <c r="AA7" s="235"/>
    </row>
    <row r="8" spans="3:27" ht="15" customHeight="1" x14ac:dyDescent="0.25">
      <c r="C8" s="595" t="s">
        <v>433</v>
      </c>
      <c r="D8" s="241"/>
      <c r="E8" s="241"/>
      <c r="F8" s="241"/>
      <c r="G8" s="241">
        <f>+meta3!$Z10</f>
        <v>6.1293046470019721E-2</v>
      </c>
      <c r="H8" s="241">
        <f>+meta4!$AL11</f>
        <v>4.1905556333285562E-2</v>
      </c>
      <c r="I8" s="241">
        <f>+meta5!$AA11</f>
        <v>3.853086723534558E-2</v>
      </c>
      <c r="J8" s="241">
        <f>+meta6.1a!$AA11</f>
        <v>3.1300000000000001E-2</v>
      </c>
      <c r="K8" s="241">
        <f>+meta6.2!$AA11</f>
        <v>5.21E-2</v>
      </c>
      <c r="L8" s="241">
        <f>+meta7!$Z11</f>
        <v>5.21E-2</v>
      </c>
      <c r="M8" s="241">
        <f>+meta8!$Z11</f>
        <v>6.25E-2</v>
      </c>
      <c r="N8" s="241">
        <f>+meta9!$AA11</f>
        <v>5.0498595618820141E-2</v>
      </c>
      <c r="O8" s="241">
        <f>+meta10a!AA11</f>
        <v>0.05</v>
      </c>
      <c r="P8" s="241">
        <f>+meta10b!Z11</f>
        <v>1.2500000000000001E-2</v>
      </c>
      <c r="Q8" s="150"/>
      <c r="R8" s="241">
        <f>+meta13!$AL11</f>
        <v>6.1191702135368765E-2</v>
      </c>
      <c r="S8" s="241">
        <f>+meta14!P11</f>
        <v>3.8032118951239514E-2</v>
      </c>
      <c r="T8" s="241">
        <f>+meta15!P11</f>
        <v>5.1465045966080411E-2</v>
      </c>
      <c r="U8" s="241">
        <f>+meta16!P11</f>
        <v>4.993783072249211E-2</v>
      </c>
      <c r="V8" s="241">
        <f>+meta17!$AA11</f>
        <v>4.924527801358234E-2</v>
      </c>
      <c r="W8" s="239">
        <f>+meta18!P11</f>
        <v>3.6765824033959837E-2</v>
      </c>
      <c r="X8" s="242">
        <f t="shared" si="0"/>
        <v>0.73936586548019401</v>
      </c>
      <c r="Z8" s="235"/>
      <c r="AA8" s="235"/>
    </row>
    <row r="9" spans="3:27" ht="15" customHeight="1" x14ac:dyDescent="0.25">
      <c r="C9" s="595" t="s">
        <v>434</v>
      </c>
      <c r="D9" s="241"/>
      <c r="E9" s="241"/>
      <c r="F9" s="241"/>
      <c r="G9" s="241">
        <f>+meta3!$Z11</f>
        <v>6.25E-2</v>
      </c>
      <c r="H9" s="241">
        <f>+meta4!$AL12</f>
        <v>4.3738562708305617E-2</v>
      </c>
      <c r="I9" s="241">
        <f>+meta5!$AA12</f>
        <v>4.6697165807582534E-2</v>
      </c>
      <c r="J9" s="241">
        <f>+meta6.1a!$AA12</f>
        <v>3.1300000000000001E-2</v>
      </c>
      <c r="K9" s="241">
        <f>+meta6.2!$AA12</f>
        <v>5.21E-2</v>
      </c>
      <c r="L9" s="241">
        <f>+meta7!$Z12</f>
        <v>5.08887633193413E-2</v>
      </c>
      <c r="M9" s="241">
        <f>+meta8!$Z12</f>
        <v>6.25E-2</v>
      </c>
      <c r="N9" s="241">
        <f>+meta9!$AA12</f>
        <v>5.21E-2</v>
      </c>
      <c r="O9" s="241">
        <f>+meta10a!AA12</f>
        <v>4.805547542815379E-2</v>
      </c>
      <c r="P9" s="241">
        <f>+meta10b!Z12</f>
        <v>1.2500000000000001E-2</v>
      </c>
      <c r="Q9" s="150"/>
      <c r="R9" s="241">
        <f>+meta13!$AL12</f>
        <v>6.25E-2</v>
      </c>
      <c r="S9" s="241">
        <f>+meta14!P12</f>
        <v>5.1975870036415198E-2</v>
      </c>
      <c r="T9" s="241">
        <f>+meta15!P12</f>
        <v>6.25E-2</v>
      </c>
      <c r="U9" s="241">
        <f>+meta16!P12</f>
        <v>6.25E-2</v>
      </c>
      <c r="V9" s="241">
        <f>+meta17!$AA12</f>
        <v>6.8499999999999991E-2</v>
      </c>
      <c r="W9" s="239">
        <f>+meta18!P12</f>
        <v>4.1700000000000001E-2</v>
      </c>
      <c r="X9" s="242">
        <f t="shared" si="0"/>
        <v>0.81205583729979847</v>
      </c>
      <c r="Z9" s="235"/>
      <c r="AA9" s="235"/>
    </row>
    <row r="10" spans="3:27" ht="15" customHeight="1" x14ac:dyDescent="0.25">
      <c r="C10" s="595" t="s">
        <v>435</v>
      </c>
      <c r="D10" s="241"/>
      <c r="E10" s="241"/>
      <c r="F10" s="241"/>
      <c r="G10" s="241">
        <f>+meta3!$Z12</f>
        <v>6.25E-2</v>
      </c>
      <c r="H10" s="241">
        <f>+meta4!$AL13</f>
        <v>3.9552286798848632E-2</v>
      </c>
      <c r="I10" s="241">
        <f>+meta5!$AA13</f>
        <v>2.7937354800367381E-2</v>
      </c>
      <c r="J10" s="241">
        <f>+meta6.1a!$AA13</f>
        <v>3.1300000000000001E-2</v>
      </c>
      <c r="K10" s="241">
        <f>+meta6.2!$AA13</f>
        <v>5.21E-2</v>
      </c>
      <c r="L10" s="241">
        <f>+meta7!$Z13</f>
        <v>5.21E-2</v>
      </c>
      <c r="M10" s="241">
        <f>+meta8!$Z13</f>
        <v>6.25E-2</v>
      </c>
      <c r="N10" s="241">
        <f>+meta9!$AA13</f>
        <v>3.9514132874730247E-2</v>
      </c>
      <c r="O10" s="241">
        <f>+meta10a!AA13</f>
        <v>0.05</v>
      </c>
      <c r="P10" s="241">
        <f>+meta10b!Z13</f>
        <v>7.0319229112833755E-3</v>
      </c>
      <c r="Q10" s="150"/>
      <c r="R10" s="241">
        <f>+meta13!$AL13</f>
        <v>6.1051424137849225E-2</v>
      </c>
      <c r="S10" s="241">
        <f>+meta14!P13</f>
        <v>6.25E-2</v>
      </c>
      <c r="T10" s="241">
        <f>+meta15!P13</f>
        <v>6.25E-2</v>
      </c>
      <c r="U10" s="241">
        <f>+meta16!P13</f>
        <v>6.25E-2</v>
      </c>
      <c r="V10" s="241">
        <f>+meta17!$AA13</f>
        <v>4.5354672739541163E-2</v>
      </c>
      <c r="W10" s="239">
        <f>+meta18!P13</f>
        <v>3.6779728050332361E-2</v>
      </c>
      <c r="X10" s="242">
        <f t="shared" si="0"/>
        <v>0.75522152231295236</v>
      </c>
      <c r="Z10" s="235"/>
      <c r="AA10" s="235"/>
    </row>
    <row r="11" spans="3:27" ht="15" customHeight="1" x14ac:dyDescent="0.25">
      <c r="C11" s="595" t="s">
        <v>436</v>
      </c>
      <c r="D11" s="241"/>
      <c r="E11" s="241"/>
      <c r="F11" s="241"/>
      <c r="G11" s="241">
        <f>+meta3!$Z13</f>
        <v>6.25E-2</v>
      </c>
      <c r="H11" s="241">
        <f>+meta4!$AL14</f>
        <v>3.8046077406606621E-2</v>
      </c>
      <c r="I11" s="241">
        <f>+meta5!$AA14</f>
        <v>2.0961830156871739E-2</v>
      </c>
      <c r="J11" s="241">
        <f>+meta6.1a!$AA14</f>
        <v>2.1585093403457531E-2</v>
      </c>
      <c r="K11" s="241">
        <f>+meta6.2!$AA14</f>
        <v>5.21E-2</v>
      </c>
      <c r="L11" s="241">
        <f>+meta7!$Z14</f>
        <v>5.21E-2</v>
      </c>
      <c r="M11" s="241">
        <f>+meta8!$Z14</f>
        <v>6.25E-2</v>
      </c>
      <c r="N11" s="241">
        <f>+meta9!$AA14</f>
        <v>5.21E-2</v>
      </c>
      <c r="O11" s="241">
        <f>+meta10a!AA14</f>
        <v>0.05</v>
      </c>
      <c r="P11" s="241">
        <f>+meta10b!Z14</f>
        <v>1.2500000000000001E-2</v>
      </c>
      <c r="Q11" s="150"/>
      <c r="R11" s="241">
        <f>+meta13!$AL14</f>
        <v>6.25E-2</v>
      </c>
      <c r="S11" s="241">
        <f>+meta14!P14</f>
        <v>0</v>
      </c>
      <c r="T11" s="241">
        <f>+meta15!P14</f>
        <v>6.25E-2</v>
      </c>
      <c r="U11" s="241">
        <f>+meta16!P14</f>
        <v>6.25E-2</v>
      </c>
      <c r="V11" s="241">
        <f>+meta17!$AA14</f>
        <v>6.8499999999999991E-2</v>
      </c>
      <c r="W11" s="239">
        <f>+meta18!P14</f>
        <v>4.1700000000000001E-2</v>
      </c>
      <c r="X11" s="242">
        <f t="shared" si="0"/>
        <v>0.72209300096693585</v>
      </c>
      <c r="Z11" s="235"/>
      <c r="AA11" s="235"/>
    </row>
    <row r="12" spans="3:27" ht="15" customHeight="1" thickBot="1" x14ac:dyDescent="0.3">
      <c r="C12" s="755" t="s">
        <v>437</v>
      </c>
      <c r="D12" s="756"/>
      <c r="E12" s="756"/>
      <c r="F12" s="756"/>
      <c r="G12" s="756">
        <f>+meta3!$Z14</f>
        <v>6.25E-2</v>
      </c>
      <c r="H12" s="756">
        <f>+meta4!$AL15</f>
        <v>3.9604140318790837E-2</v>
      </c>
      <c r="I12" s="756">
        <f>+meta5!$AA15</f>
        <v>5.21E-2</v>
      </c>
      <c r="J12" s="756">
        <f>+meta6.1a!$AA15</f>
        <v>1.4165328855811482E-2</v>
      </c>
      <c r="K12" s="756">
        <f>+meta6.2!$AA15</f>
        <v>5.21E-2</v>
      </c>
      <c r="L12" s="756">
        <f>+meta7!$Z15</f>
        <v>5.0779727095516564E-2</v>
      </c>
      <c r="M12" s="756">
        <f>+meta8!$Z15</f>
        <v>4.5452123104304659E-2</v>
      </c>
      <c r="N12" s="756">
        <f>+meta9!$AA15</f>
        <v>5.21E-2</v>
      </c>
      <c r="O12" s="756">
        <f>+meta10a!AA15</f>
        <v>0.05</v>
      </c>
      <c r="P12" s="756">
        <f>+meta10b!Z15</f>
        <v>7.1432473776223762E-3</v>
      </c>
      <c r="Q12" s="150"/>
      <c r="R12" s="756">
        <f>+meta13!$AL15</f>
        <v>4.4293431185725304E-2</v>
      </c>
      <c r="S12" s="756">
        <f>+meta14!P15</f>
        <v>6.25E-2</v>
      </c>
      <c r="T12" s="756">
        <f>+meta15!P15</f>
        <v>6.25E-2</v>
      </c>
      <c r="U12" s="756">
        <f>+meta16!P15</f>
        <v>6.25E-2</v>
      </c>
      <c r="V12" s="756">
        <f>+meta17!$AA15</f>
        <v>6.8499999999999991E-2</v>
      </c>
      <c r="W12" s="757">
        <f>+meta18!P15</f>
        <v>4.1700000000000001E-2</v>
      </c>
      <c r="X12" s="758">
        <f t="shared" si="0"/>
        <v>0.76793799793777129</v>
      </c>
      <c r="Z12" s="235"/>
      <c r="AA12" s="235"/>
    </row>
    <row r="13" spans="3:27" ht="15" customHeight="1" thickBot="1" x14ac:dyDescent="0.3">
      <c r="C13" s="759" t="s">
        <v>15</v>
      </c>
      <c r="D13" s="760"/>
      <c r="E13" s="760">
        <f>+meta2.1!$N8</f>
        <v>4.1700000000000001E-2</v>
      </c>
      <c r="F13" s="760">
        <f>+meta2.2!$N8</f>
        <v>4.1700000000000001E-2</v>
      </c>
      <c r="G13" s="760">
        <f>+meta3!$Z16</f>
        <v>6.25E-2</v>
      </c>
      <c r="H13" s="760">
        <f>+meta4!$AL16</f>
        <v>4.2471925541334263E-2</v>
      </c>
      <c r="I13" s="760">
        <f>+meta5!$AA16</f>
        <v>4.1337474196705394E-2</v>
      </c>
      <c r="J13" s="760">
        <f>+meta6.1a!$AA16</f>
        <v>3.1300000000000001E-2</v>
      </c>
      <c r="K13" s="760">
        <f>+meta6.2!$AA16</f>
        <v>5.21E-2</v>
      </c>
      <c r="L13" s="760">
        <f>+meta7!$Z16</f>
        <v>5.21E-2</v>
      </c>
      <c r="M13" s="760">
        <f>+meta8!$Z16</f>
        <v>6.0813219892438007E-2</v>
      </c>
      <c r="N13" s="760">
        <f>+meta9!$AA16</f>
        <v>5.21E-2</v>
      </c>
      <c r="O13" s="760">
        <f>+meta10a!AA17</f>
        <v>0.05</v>
      </c>
      <c r="P13" s="760">
        <f>+meta10b!Z16</f>
        <v>1.1469427123569877E-2</v>
      </c>
      <c r="Q13" s="761">
        <f>+meta12!N8</f>
        <v>6.4100000000000004E-2</v>
      </c>
      <c r="R13" s="760">
        <f>+meta13!$AL16</f>
        <v>6.25E-2</v>
      </c>
      <c r="S13" s="760">
        <f>+meta14!P16</f>
        <v>6.1624792969110519E-2</v>
      </c>
      <c r="T13" s="760">
        <f>+meta15!P16</f>
        <v>6.25E-2</v>
      </c>
      <c r="U13" s="760">
        <f>+meta16!P16</f>
        <v>5.995716112978515E-2</v>
      </c>
      <c r="V13" s="760">
        <f>+meta17!$AA16</f>
        <v>6.8499999999999991E-2</v>
      </c>
      <c r="W13" s="762">
        <f>+meta18!P16</f>
        <v>4.1700000000000001E-2</v>
      </c>
      <c r="X13" s="763">
        <f t="shared" si="0"/>
        <v>0.9604740008529431</v>
      </c>
      <c r="Z13" s="235"/>
      <c r="AA13" s="235"/>
    </row>
  </sheetData>
  <mergeCells count="24"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P4:P5"/>
    <mergeCell ref="Q4:Q5"/>
    <mergeCell ref="R4:R5"/>
    <mergeCell ref="S4:S5"/>
    <mergeCell ref="T4:T5"/>
    <mergeCell ref="U4:U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G6" activePane="bottomRight" state="frozen"/>
      <selection activeCell="Q37" sqref="Q37"/>
      <selection pane="topRight" activeCell="Q37" sqref="Q37"/>
      <selection pane="bottomLeft" activeCell="Q37" sqref="Q37"/>
      <selection pane="bottomRight" activeCell="O30" sqref="A1:XFD1048576"/>
    </sheetView>
  </sheetViews>
  <sheetFormatPr baseColWidth="10" defaultColWidth="0" defaultRowHeight="12.75" x14ac:dyDescent="0.2"/>
  <cols>
    <col min="1" max="1" width="3.140625" style="243" customWidth="1"/>
    <col min="2" max="2" width="7.140625" style="243" customWidth="1"/>
    <col min="3" max="3" width="29.28515625" style="243" customWidth="1"/>
    <col min="4" max="4" width="1.28515625" style="243" customWidth="1"/>
    <col min="5" max="5" width="3.85546875" style="244" bestFit="1" customWidth="1"/>
    <col min="6" max="10" width="5.7109375" style="244" bestFit="1" customWidth="1"/>
    <col min="11" max="11" width="5.5703125" style="244" bestFit="1" customWidth="1"/>
    <col min="12" max="16" width="4.7109375" style="244" bestFit="1" customWidth="1"/>
    <col min="17" max="17" width="6.85546875" style="244" bestFit="1" customWidth="1"/>
    <col min="18" max="18" width="4.42578125" style="244" customWidth="1"/>
    <col min="19" max="31" width="6.85546875" style="244" customWidth="1"/>
    <col min="32" max="34" width="6.85546875" style="244" hidden="1" customWidth="1"/>
    <col min="35" max="35" width="2.140625" style="244" bestFit="1" customWidth="1"/>
    <col min="36" max="36" width="2.140625" style="244" hidden="1" customWidth="1"/>
    <col min="37" max="37" width="2.140625" style="244" customWidth="1"/>
    <col min="38" max="42" width="5.7109375" style="244" bestFit="1" customWidth="1"/>
    <col min="43" max="43" width="5" style="244" bestFit="1" customWidth="1"/>
    <col min="44" max="44" width="5.7109375" style="244" bestFit="1" customWidth="1"/>
    <col min="45" max="45" width="5" style="244" bestFit="1" customWidth="1"/>
    <col min="46" max="46" width="4.42578125" style="244" bestFit="1" customWidth="1"/>
    <col min="47" max="49" width="5" style="244" bestFit="1" customWidth="1"/>
    <col min="50" max="50" width="6.85546875" style="244" bestFit="1" customWidth="1"/>
    <col min="51" max="51" width="2.140625" style="244" bestFit="1" customWidth="1"/>
    <col min="52" max="57" width="4.5703125" style="244" bestFit="1" customWidth="1"/>
    <col min="58" max="63" width="4.42578125" style="244" bestFit="1" customWidth="1"/>
    <col min="64" max="64" width="5.7109375" style="244" bestFit="1" customWidth="1"/>
    <col min="65" max="65" width="3.42578125" style="244" customWidth="1"/>
    <col min="66" max="71" width="4.5703125" style="244" bestFit="1" customWidth="1"/>
    <col min="72" max="77" width="4.42578125" style="244" bestFit="1" customWidth="1"/>
    <col min="78" max="78" width="5.7109375" style="244" bestFit="1" customWidth="1"/>
    <col min="80" max="80" width="4.5703125" style="244" bestFit="1" customWidth="1"/>
    <col min="81" max="81" width="4.7109375" style="244" bestFit="1" customWidth="1"/>
    <col min="82" max="91" width="4.85546875" style="244" customWidth="1"/>
    <col min="92" max="92" width="5.7109375" style="244" customWidth="1"/>
    <col min="93" max="93" width="1.42578125" style="245" customWidth="1"/>
    <col min="94" max="99" width="5.7109375" style="244" bestFit="1" customWidth="1"/>
    <col min="100" max="101" width="6.42578125" style="244" customWidth="1"/>
    <col min="102" max="102" width="5.140625" style="244" bestFit="1" customWidth="1"/>
    <col min="103" max="103" width="4" style="244" bestFit="1" customWidth="1"/>
    <col min="104" max="105" width="5.5703125" style="244" bestFit="1" customWidth="1"/>
    <col min="106" max="106" width="6.85546875" style="244" bestFit="1" customWidth="1"/>
    <col min="107" max="108" width="4.7109375" style="244" bestFit="1" customWidth="1"/>
    <col min="109" max="109" width="4.7109375" style="244" customWidth="1"/>
    <col min="110" max="110" width="5.28515625" style="244" customWidth="1"/>
    <col min="111" max="112" width="4.42578125" style="244" customWidth="1"/>
    <col min="113" max="113" width="5.7109375" style="244" bestFit="1" customWidth="1"/>
    <col min="114" max="114" width="4.42578125" style="244" customWidth="1"/>
    <col min="115" max="115" width="4.7109375" style="244" bestFit="1" customWidth="1"/>
    <col min="116" max="117" width="4.42578125" style="244" customWidth="1"/>
    <col min="118" max="118" width="4.7109375" style="244" bestFit="1" customWidth="1"/>
    <col min="119" max="119" width="7.28515625" style="244" customWidth="1"/>
    <col min="120" max="213" width="11.42578125" customWidth="1"/>
    <col min="214" max="218" width="1.28515625" style="244" hidden="1" customWidth="1"/>
    <col min="219" max="227" width="0" style="244" hidden="1" customWidth="1"/>
    <col min="228" max="232" width="1.28515625" style="244" hidden="1" customWidth="1"/>
    <col min="233" max="242" width="0" style="244" hidden="1" customWidth="1"/>
    <col min="243" max="247" width="1.28515625" style="244" hidden="1" customWidth="1"/>
    <col min="248" max="257" width="0" style="244" hidden="1" customWidth="1"/>
    <col min="258" max="261" width="1.28515625" style="244" hidden="1" customWidth="1"/>
    <col min="262" max="271" width="0" style="244" hidden="1" customWidth="1"/>
    <col min="272" max="16384" width="1.28515625" style="244" hidden="1"/>
  </cols>
  <sheetData>
    <row r="1" spans="2:214" ht="15.75" customHeight="1" x14ac:dyDescent="0.2">
      <c r="CP1" s="246"/>
      <c r="CQ1" s="246"/>
      <c r="CR1" s="246"/>
      <c r="CS1" s="246"/>
      <c r="CT1" s="246"/>
      <c r="CU1" s="246"/>
    </row>
    <row r="2" spans="2:214" ht="84.75" customHeight="1" x14ac:dyDescent="0.3">
      <c r="C2" s="247" t="s">
        <v>542</v>
      </c>
      <c r="E2" s="1038" t="s">
        <v>522</v>
      </c>
      <c r="F2" s="1039"/>
      <c r="G2" s="1039"/>
      <c r="H2" s="1039"/>
      <c r="I2" s="1039"/>
      <c r="J2" s="1039"/>
      <c r="K2" s="1039"/>
      <c r="L2" s="1039"/>
      <c r="M2" s="1039"/>
      <c r="N2" s="1039"/>
      <c r="O2" s="1039"/>
      <c r="P2" s="1039"/>
      <c r="Q2" s="1073"/>
      <c r="R2" s="719"/>
      <c r="S2" s="1038" t="s">
        <v>523</v>
      </c>
      <c r="T2" s="1039"/>
      <c r="U2" s="1039"/>
      <c r="V2" s="1039"/>
      <c r="W2" s="1039"/>
      <c r="X2" s="1039"/>
      <c r="Y2" s="1039"/>
      <c r="Z2" s="1039"/>
      <c r="AA2" s="1039"/>
      <c r="AB2" s="1039"/>
      <c r="AC2" s="1039"/>
      <c r="AD2" s="1039"/>
      <c r="AE2" s="1073"/>
      <c r="AF2" s="719"/>
      <c r="AG2" s="719"/>
      <c r="AH2" s="719"/>
      <c r="AI2" s="248"/>
      <c r="AJ2" s="248"/>
      <c r="AK2" s="248"/>
      <c r="AL2" s="1038" t="s">
        <v>184</v>
      </c>
      <c r="AM2" s="1039"/>
      <c r="AN2" s="1039"/>
      <c r="AO2" s="1039"/>
      <c r="AP2" s="1039"/>
      <c r="AQ2" s="1039"/>
      <c r="AR2" s="1039"/>
      <c r="AS2" s="1039"/>
      <c r="AT2" s="1039"/>
      <c r="AU2" s="1039"/>
      <c r="AV2" s="1039"/>
      <c r="AW2" s="1039"/>
      <c r="AX2" s="1073"/>
      <c r="AY2" s="248"/>
      <c r="AZ2" s="1038" t="s">
        <v>185</v>
      </c>
      <c r="BA2" s="1039"/>
      <c r="BB2" s="1039"/>
      <c r="BC2" s="1039"/>
      <c r="BD2" s="1039"/>
      <c r="BE2" s="1039"/>
      <c r="BF2" s="1039"/>
      <c r="BG2" s="1039"/>
      <c r="BH2" s="1039"/>
      <c r="BI2" s="1039"/>
      <c r="BJ2" s="1039"/>
      <c r="BK2" s="1039"/>
      <c r="BL2" s="1073"/>
      <c r="BM2" s="248"/>
      <c r="BN2" s="1038" t="s">
        <v>186</v>
      </c>
      <c r="BO2" s="1039"/>
      <c r="BP2" s="1039"/>
      <c r="BQ2" s="1039"/>
      <c r="BR2" s="1039"/>
      <c r="BS2" s="1039"/>
      <c r="BT2" s="1039"/>
      <c r="BU2" s="1039"/>
      <c r="BV2" s="1039"/>
      <c r="BW2" s="1039"/>
      <c r="BX2" s="1039"/>
      <c r="BY2" s="1039"/>
      <c r="BZ2" s="1073"/>
      <c r="CB2" s="1038" t="s">
        <v>442</v>
      </c>
      <c r="CC2" s="1039"/>
      <c r="CD2" s="1039"/>
      <c r="CE2" s="1039"/>
      <c r="CF2" s="1039"/>
      <c r="CG2" s="1039"/>
      <c r="CH2" s="1039"/>
      <c r="CI2" s="1039"/>
      <c r="CJ2" s="1039"/>
      <c r="CK2" s="1039"/>
      <c r="CL2" s="1039"/>
      <c r="CM2" s="1039"/>
      <c r="CN2" s="1073"/>
      <c r="CO2" s="248"/>
      <c r="CP2" s="1038" t="s">
        <v>443</v>
      </c>
      <c r="CQ2" s="1039"/>
      <c r="CR2" s="1039"/>
      <c r="CS2" s="1039"/>
      <c r="CT2" s="1039"/>
      <c r="CU2" s="1039"/>
      <c r="CV2" s="1039"/>
      <c r="CW2" s="1039"/>
      <c r="CX2" s="1039"/>
      <c r="CY2" s="1039"/>
      <c r="CZ2" s="1039"/>
      <c r="DA2" s="1039"/>
      <c r="DB2" s="1073"/>
      <c r="DC2" s="1038" t="s">
        <v>444</v>
      </c>
      <c r="DD2" s="1039"/>
      <c r="DE2" s="1039"/>
      <c r="DF2" s="1039"/>
      <c r="DG2" s="1039"/>
      <c r="DH2" s="1039"/>
      <c r="DI2" s="1039"/>
      <c r="DJ2" s="1039"/>
      <c r="DK2" s="1039"/>
      <c r="DL2" s="1039"/>
      <c r="DM2" s="1039"/>
      <c r="DN2" s="1039"/>
      <c r="DO2" s="1073"/>
      <c r="HF2" s="249"/>
    </row>
    <row r="3" spans="2:214" ht="6.75" customHeight="1" x14ac:dyDescent="0.2"/>
    <row r="4" spans="2:214" s="250" customFormat="1" ht="12" x14ac:dyDescent="0.2">
      <c r="E4" s="1074" t="s">
        <v>187</v>
      </c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6"/>
      <c r="R4" s="720"/>
      <c r="S4" s="1074" t="s">
        <v>187</v>
      </c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6"/>
      <c r="AF4" s="720"/>
      <c r="AG4" s="720"/>
      <c r="AH4" s="720"/>
      <c r="AI4" s="251"/>
      <c r="AJ4" s="251"/>
      <c r="AK4" s="251"/>
      <c r="AL4" s="1074" t="s">
        <v>187</v>
      </c>
      <c r="AM4" s="1075"/>
      <c r="AN4" s="1075"/>
      <c r="AO4" s="1075"/>
      <c r="AP4" s="1075"/>
      <c r="AQ4" s="1075"/>
      <c r="AR4" s="1075"/>
      <c r="AS4" s="1075"/>
      <c r="AT4" s="1075"/>
      <c r="AU4" s="1075"/>
      <c r="AV4" s="1075"/>
      <c r="AW4" s="1075"/>
      <c r="AX4" s="1076"/>
      <c r="AY4" s="251"/>
      <c r="AZ4" s="1074" t="s">
        <v>187</v>
      </c>
      <c r="BA4" s="1075"/>
      <c r="BB4" s="1075"/>
      <c r="BC4" s="1075"/>
      <c r="BD4" s="1075"/>
      <c r="BE4" s="1075"/>
      <c r="BF4" s="1075"/>
      <c r="BG4" s="1075"/>
      <c r="BH4" s="1075"/>
      <c r="BI4" s="1075"/>
      <c r="BJ4" s="1075"/>
      <c r="BK4" s="1075"/>
      <c r="BL4" s="1076"/>
      <c r="BM4" s="251"/>
      <c r="BN4" s="1074" t="s">
        <v>187</v>
      </c>
      <c r="BO4" s="1075"/>
      <c r="BP4" s="1075"/>
      <c r="BQ4" s="1075"/>
      <c r="BR4" s="1075"/>
      <c r="BS4" s="1075"/>
      <c r="BT4" s="1075"/>
      <c r="BU4" s="1075"/>
      <c r="BV4" s="1075"/>
      <c r="BW4" s="1075"/>
      <c r="BX4" s="1075"/>
      <c r="BY4" s="1075"/>
      <c r="BZ4" s="1076"/>
      <c r="CB4" s="1074" t="s">
        <v>187</v>
      </c>
      <c r="CC4" s="1075"/>
      <c r="CD4" s="1075"/>
      <c r="CE4" s="1075"/>
      <c r="CF4" s="1075"/>
      <c r="CG4" s="1075"/>
      <c r="CH4" s="1075"/>
      <c r="CI4" s="1075"/>
      <c r="CJ4" s="1075"/>
      <c r="CK4" s="1075"/>
      <c r="CL4" s="1075"/>
      <c r="CM4" s="1075"/>
      <c r="CN4" s="1076"/>
      <c r="CO4" s="252"/>
      <c r="CP4" s="1074" t="s">
        <v>187</v>
      </c>
      <c r="CQ4" s="1075"/>
      <c r="CR4" s="1075"/>
      <c r="CS4" s="1075"/>
      <c r="CT4" s="1075"/>
      <c r="CU4" s="1075"/>
      <c r="CV4" s="1075"/>
      <c r="CW4" s="1075"/>
      <c r="CX4" s="1075"/>
      <c r="CY4" s="1075"/>
      <c r="CZ4" s="1075"/>
      <c r="DA4" s="1075"/>
      <c r="DB4" s="1076"/>
      <c r="DC4" s="1074" t="s">
        <v>187</v>
      </c>
      <c r="DD4" s="1075"/>
      <c r="DE4" s="1075"/>
      <c r="DF4" s="1075"/>
      <c r="DG4" s="1075"/>
      <c r="DH4" s="1075"/>
      <c r="DI4" s="1075"/>
      <c r="DJ4" s="1075"/>
      <c r="DK4" s="1075"/>
      <c r="DL4" s="1075"/>
      <c r="DM4" s="1075"/>
      <c r="DN4" s="1075"/>
      <c r="DO4" s="1076"/>
      <c r="DP4" s="251"/>
    </row>
    <row r="5" spans="2:214" s="253" customFormat="1" ht="12" x14ac:dyDescent="0.2">
      <c r="B5" s="144" t="s">
        <v>93</v>
      </c>
      <c r="C5" s="145" t="s">
        <v>94</v>
      </c>
      <c r="E5" s="254" t="s">
        <v>188</v>
      </c>
      <c r="F5" s="254" t="s">
        <v>189</v>
      </c>
      <c r="G5" s="254" t="s">
        <v>190</v>
      </c>
      <c r="H5" s="254" t="s">
        <v>191</v>
      </c>
      <c r="I5" s="254" t="s">
        <v>192</v>
      </c>
      <c r="J5" s="254" t="s">
        <v>193</v>
      </c>
      <c r="K5" s="254" t="s">
        <v>194</v>
      </c>
      <c r="L5" s="254" t="s">
        <v>195</v>
      </c>
      <c r="M5" s="429" t="s">
        <v>196</v>
      </c>
      <c r="N5" s="429" t="s">
        <v>197</v>
      </c>
      <c r="O5" s="429" t="s">
        <v>198</v>
      </c>
      <c r="P5" s="429" t="s">
        <v>199</v>
      </c>
      <c r="Q5" s="255" t="s">
        <v>200</v>
      </c>
      <c r="R5" s="721"/>
      <c r="S5" s="254" t="s">
        <v>188</v>
      </c>
      <c r="T5" s="254" t="s">
        <v>189</v>
      </c>
      <c r="U5" s="254" t="s">
        <v>190</v>
      </c>
      <c r="V5" s="254" t="s">
        <v>191</v>
      </c>
      <c r="W5" s="254" t="s">
        <v>192</v>
      </c>
      <c r="X5" s="254" t="s">
        <v>193</v>
      </c>
      <c r="Y5" s="254" t="s">
        <v>194</v>
      </c>
      <c r="Z5" s="254" t="s">
        <v>195</v>
      </c>
      <c r="AA5" s="429" t="s">
        <v>196</v>
      </c>
      <c r="AB5" s="429" t="s">
        <v>197</v>
      </c>
      <c r="AC5" s="429" t="s">
        <v>198</v>
      </c>
      <c r="AD5" s="429" t="s">
        <v>199</v>
      </c>
      <c r="AE5" s="255" t="s">
        <v>200</v>
      </c>
      <c r="AF5" s="721"/>
      <c r="AG5" s="721"/>
      <c r="AH5" s="721"/>
      <c r="AI5" s="251"/>
      <c r="AJ5" s="251"/>
      <c r="AK5" s="251"/>
      <c r="AL5" s="254" t="s">
        <v>188</v>
      </c>
      <c r="AM5" s="254" t="s">
        <v>189</v>
      </c>
      <c r="AN5" s="254" t="s">
        <v>190</v>
      </c>
      <c r="AO5" s="254" t="s">
        <v>191</v>
      </c>
      <c r="AP5" s="254" t="s">
        <v>192</v>
      </c>
      <c r="AQ5" s="254" t="s">
        <v>193</v>
      </c>
      <c r="AR5" s="254" t="s">
        <v>194</v>
      </c>
      <c r="AS5" s="254" t="s">
        <v>195</v>
      </c>
      <c r="AT5" s="429" t="s">
        <v>196</v>
      </c>
      <c r="AU5" s="429" t="s">
        <v>197</v>
      </c>
      <c r="AV5" s="429" t="s">
        <v>198</v>
      </c>
      <c r="AW5" s="429" t="s">
        <v>199</v>
      </c>
      <c r="AX5" s="255" t="s">
        <v>200</v>
      </c>
      <c r="AY5" s="251"/>
      <c r="AZ5" s="254" t="s">
        <v>188</v>
      </c>
      <c r="BA5" s="254" t="s">
        <v>189</v>
      </c>
      <c r="BB5" s="254" t="s">
        <v>190</v>
      </c>
      <c r="BC5" s="254" t="s">
        <v>191</v>
      </c>
      <c r="BD5" s="254" t="s">
        <v>192</v>
      </c>
      <c r="BE5" s="254" t="s">
        <v>193</v>
      </c>
      <c r="BF5" s="254" t="s">
        <v>194</v>
      </c>
      <c r="BG5" s="254" t="s">
        <v>195</v>
      </c>
      <c r="BH5" s="429" t="s">
        <v>196</v>
      </c>
      <c r="BI5" s="429" t="s">
        <v>197</v>
      </c>
      <c r="BJ5" s="429" t="s">
        <v>198</v>
      </c>
      <c r="BK5" s="429" t="s">
        <v>199</v>
      </c>
      <c r="BL5" s="255" t="s">
        <v>200</v>
      </c>
      <c r="BM5" s="251"/>
      <c r="BN5" s="254" t="s">
        <v>188</v>
      </c>
      <c r="BO5" s="254" t="s">
        <v>189</v>
      </c>
      <c r="BP5" s="254" t="s">
        <v>190</v>
      </c>
      <c r="BQ5" s="254" t="s">
        <v>191</v>
      </c>
      <c r="BR5" s="254" t="s">
        <v>192</v>
      </c>
      <c r="BS5" s="254" t="s">
        <v>193</v>
      </c>
      <c r="BT5" s="254" t="s">
        <v>194</v>
      </c>
      <c r="BU5" s="254" t="s">
        <v>195</v>
      </c>
      <c r="BV5" s="429" t="s">
        <v>196</v>
      </c>
      <c r="BW5" s="429" t="s">
        <v>197</v>
      </c>
      <c r="BX5" s="429" t="s">
        <v>198</v>
      </c>
      <c r="BY5" s="429" t="s">
        <v>199</v>
      </c>
      <c r="BZ5" s="255" t="s">
        <v>200</v>
      </c>
      <c r="CB5" s="254" t="s">
        <v>188</v>
      </c>
      <c r="CC5" s="254" t="s">
        <v>189</v>
      </c>
      <c r="CD5" s="254" t="s">
        <v>190</v>
      </c>
      <c r="CE5" s="254" t="s">
        <v>191</v>
      </c>
      <c r="CF5" s="254" t="s">
        <v>192</v>
      </c>
      <c r="CG5" s="254" t="s">
        <v>193</v>
      </c>
      <c r="CH5" s="254" t="s">
        <v>194</v>
      </c>
      <c r="CI5" s="254" t="s">
        <v>195</v>
      </c>
      <c r="CJ5" s="429" t="s">
        <v>196</v>
      </c>
      <c r="CK5" s="429" t="s">
        <v>197</v>
      </c>
      <c r="CL5" s="429" t="s">
        <v>198</v>
      </c>
      <c r="CM5" s="429" t="s">
        <v>199</v>
      </c>
      <c r="CN5" s="255" t="s">
        <v>200</v>
      </c>
      <c r="CO5" s="251"/>
      <c r="CP5" s="254" t="s">
        <v>188</v>
      </c>
      <c r="CQ5" s="254" t="s">
        <v>189</v>
      </c>
      <c r="CR5" s="254" t="s">
        <v>190</v>
      </c>
      <c r="CS5" s="254" t="s">
        <v>191</v>
      </c>
      <c r="CT5" s="254" t="s">
        <v>192</v>
      </c>
      <c r="CU5" s="254" t="s">
        <v>193</v>
      </c>
      <c r="CV5" s="254" t="s">
        <v>194</v>
      </c>
      <c r="CW5" s="254" t="s">
        <v>195</v>
      </c>
      <c r="CX5" s="429" t="s">
        <v>196</v>
      </c>
      <c r="CY5" s="429" t="s">
        <v>197</v>
      </c>
      <c r="CZ5" s="429" t="s">
        <v>198</v>
      </c>
      <c r="DA5" s="429" t="s">
        <v>199</v>
      </c>
      <c r="DB5" s="255" t="s">
        <v>200</v>
      </c>
      <c r="DC5" s="254" t="s">
        <v>188</v>
      </c>
      <c r="DD5" s="254" t="s">
        <v>189</v>
      </c>
      <c r="DE5" s="254" t="s">
        <v>190</v>
      </c>
      <c r="DF5" s="254" t="s">
        <v>191</v>
      </c>
      <c r="DG5" s="254" t="s">
        <v>192</v>
      </c>
      <c r="DH5" s="254" t="s">
        <v>193</v>
      </c>
      <c r="DI5" s="254" t="s">
        <v>194</v>
      </c>
      <c r="DJ5" s="254" t="s">
        <v>195</v>
      </c>
      <c r="DK5" s="254" t="s">
        <v>196</v>
      </c>
      <c r="DL5" s="254" t="s">
        <v>197</v>
      </c>
      <c r="DM5" s="254" t="s">
        <v>198</v>
      </c>
      <c r="DN5" s="254" t="s">
        <v>199</v>
      </c>
      <c r="DO5" s="255" t="s">
        <v>200</v>
      </c>
      <c r="DP5" s="251"/>
    </row>
    <row r="6" spans="2:214" s="253" customFormat="1" ht="12" x14ac:dyDescent="0.2">
      <c r="B6" s="258">
        <v>107307</v>
      </c>
      <c r="C6" s="147" t="s">
        <v>95</v>
      </c>
      <c r="E6" s="775">
        <v>55</v>
      </c>
      <c r="F6" s="775">
        <v>19</v>
      </c>
      <c r="G6" s="775">
        <v>26</v>
      </c>
      <c r="H6" s="775">
        <v>56</v>
      </c>
      <c r="I6" s="775">
        <v>102</v>
      </c>
      <c r="J6" s="775">
        <v>110</v>
      </c>
      <c r="K6" s="775">
        <v>99</v>
      </c>
      <c r="L6" s="775">
        <v>24</v>
      </c>
      <c r="M6" s="775">
        <v>43</v>
      </c>
      <c r="N6" s="775">
        <v>154</v>
      </c>
      <c r="O6" s="775">
        <v>69</v>
      </c>
      <c r="P6" s="775">
        <v>0</v>
      </c>
      <c r="Q6" s="257">
        <v>757</v>
      </c>
      <c r="R6" s="722"/>
      <c r="S6" s="599">
        <v>21</v>
      </c>
      <c r="T6" s="599">
        <v>24</v>
      </c>
      <c r="U6" s="599">
        <v>15</v>
      </c>
      <c r="V6" s="599">
        <v>23</v>
      </c>
      <c r="W6" s="599">
        <v>28</v>
      </c>
      <c r="X6" s="599">
        <v>26</v>
      </c>
      <c r="Y6" s="599">
        <v>38</v>
      </c>
      <c r="Z6" s="599">
        <v>12</v>
      </c>
      <c r="AA6" s="599">
        <v>14</v>
      </c>
      <c r="AB6" s="599">
        <v>85</v>
      </c>
      <c r="AC6" s="599">
        <v>35</v>
      </c>
      <c r="AD6" s="599">
        <v>0</v>
      </c>
      <c r="AE6" s="257">
        <v>321</v>
      </c>
      <c r="AF6" s="722"/>
      <c r="AG6" s="722"/>
      <c r="AH6" s="722"/>
      <c r="AI6" s="251"/>
      <c r="AJ6" s="251"/>
      <c r="AK6" s="251"/>
      <c r="AL6" s="599">
        <v>264</v>
      </c>
      <c r="AM6" s="599">
        <v>151</v>
      </c>
      <c r="AN6" s="599">
        <v>129</v>
      </c>
      <c r="AO6" s="599">
        <v>249</v>
      </c>
      <c r="AP6" s="599">
        <v>200</v>
      </c>
      <c r="AQ6" s="599">
        <v>213</v>
      </c>
      <c r="AR6" s="599">
        <v>284</v>
      </c>
      <c r="AS6" s="599">
        <v>210</v>
      </c>
      <c r="AT6" s="599">
        <v>252</v>
      </c>
      <c r="AU6" s="599">
        <v>281</v>
      </c>
      <c r="AV6" s="599">
        <v>231</v>
      </c>
      <c r="AW6" s="599">
        <v>0</v>
      </c>
      <c r="AX6" s="257">
        <v>2464</v>
      </c>
      <c r="AY6" s="251"/>
      <c r="AZ6" s="775">
        <v>15</v>
      </c>
      <c r="BA6" s="599">
        <v>28</v>
      </c>
      <c r="BB6" s="599">
        <v>18</v>
      </c>
      <c r="BC6" s="599">
        <v>25</v>
      </c>
      <c r="BD6" s="599">
        <v>19</v>
      </c>
      <c r="BE6" s="599">
        <v>18</v>
      </c>
      <c r="BF6" s="599">
        <v>19</v>
      </c>
      <c r="BG6" s="599">
        <v>12</v>
      </c>
      <c r="BH6" s="599">
        <v>27</v>
      </c>
      <c r="BI6" s="599">
        <v>19</v>
      </c>
      <c r="BJ6" s="599">
        <v>11</v>
      </c>
      <c r="BK6" s="599">
        <v>0</v>
      </c>
      <c r="BL6" s="257">
        <v>211</v>
      </c>
      <c r="BM6" s="251"/>
      <c r="BN6" s="599">
        <v>17</v>
      </c>
      <c r="BO6" s="599">
        <v>29</v>
      </c>
      <c r="BP6" s="599">
        <v>18</v>
      </c>
      <c r="BQ6" s="599">
        <v>26</v>
      </c>
      <c r="BR6" s="599">
        <v>20</v>
      </c>
      <c r="BS6" s="599">
        <v>19</v>
      </c>
      <c r="BT6" s="599">
        <v>19</v>
      </c>
      <c r="BU6" s="599">
        <v>14</v>
      </c>
      <c r="BV6" s="599">
        <v>28</v>
      </c>
      <c r="BW6" s="599">
        <v>22</v>
      </c>
      <c r="BX6" s="599">
        <v>11</v>
      </c>
      <c r="BY6" s="599">
        <v>0</v>
      </c>
      <c r="BZ6" s="257">
        <v>223</v>
      </c>
      <c r="CB6" s="599">
        <v>22</v>
      </c>
      <c r="CC6" s="599">
        <v>25</v>
      </c>
      <c r="CD6" s="599">
        <v>17</v>
      </c>
      <c r="CE6" s="599">
        <v>17</v>
      </c>
      <c r="CF6" s="599">
        <v>10</v>
      </c>
      <c r="CG6" s="599">
        <v>17</v>
      </c>
      <c r="CH6" s="599">
        <v>18</v>
      </c>
      <c r="CI6" s="599">
        <v>25</v>
      </c>
      <c r="CJ6" s="599">
        <v>25</v>
      </c>
      <c r="CK6" s="599">
        <v>17</v>
      </c>
      <c r="CL6" s="599">
        <v>22</v>
      </c>
      <c r="CM6" s="599">
        <v>0</v>
      </c>
      <c r="CN6" s="257">
        <v>215</v>
      </c>
      <c r="CO6" s="251"/>
      <c r="CP6" s="599">
        <v>151</v>
      </c>
      <c r="CQ6" s="599">
        <v>90</v>
      </c>
      <c r="CR6" s="599">
        <v>142</v>
      </c>
      <c r="CS6" s="599">
        <v>126</v>
      </c>
      <c r="CT6" s="599">
        <v>130</v>
      </c>
      <c r="CU6" s="599">
        <v>124</v>
      </c>
      <c r="CV6" s="599">
        <v>149</v>
      </c>
      <c r="CW6" s="599">
        <v>79</v>
      </c>
      <c r="CX6" s="599">
        <v>94</v>
      </c>
      <c r="CY6" s="599">
        <v>118</v>
      </c>
      <c r="CZ6" s="599">
        <v>83</v>
      </c>
      <c r="DA6" s="599">
        <v>0</v>
      </c>
      <c r="DB6" s="257">
        <v>1286</v>
      </c>
      <c r="DC6" s="599">
        <v>0</v>
      </c>
      <c r="DD6" s="599">
        <v>62</v>
      </c>
      <c r="DE6" s="599">
        <v>29</v>
      </c>
      <c r="DF6" s="599">
        <v>47</v>
      </c>
      <c r="DG6" s="599">
        <v>47</v>
      </c>
      <c r="DH6" s="599">
        <v>23</v>
      </c>
      <c r="DI6" s="599">
        <v>23</v>
      </c>
      <c r="DJ6" s="599">
        <v>21</v>
      </c>
      <c r="DK6" s="599">
        <v>23</v>
      </c>
      <c r="DL6" s="599">
        <v>40</v>
      </c>
      <c r="DM6" s="599">
        <v>38</v>
      </c>
      <c r="DN6" s="599">
        <v>0</v>
      </c>
      <c r="DO6" s="257">
        <v>353</v>
      </c>
      <c r="DP6" s="251"/>
    </row>
    <row r="7" spans="2:214" s="253" customFormat="1" ht="12" x14ac:dyDescent="0.2">
      <c r="B7" s="258">
        <v>107308</v>
      </c>
      <c r="C7" s="147" t="s">
        <v>96</v>
      </c>
      <c r="E7" s="775">
        <v>52</v>
      </c>
      <c r="F7" s="775">
        <v>28</v>
      </c>
      <c r="G7" s="775">
        <v>23</v>
      </c>
      <c r="H7" s="775">
        <v>104</v>
      </c>
      <c r="I7" s="775">
        <v>72</v>
      </c>
      <c r="J7" s="775">
        <v>51</v>
      </c>
      <c r="K7" s="775">
        <v>139</v>
      </c>
      <c r="L7" s="775">
        <v>164</v>
      </c>
      <c r="M7" s="775">
        <v>107</v>
      </c>
      <c r="N7" s="775">
        <v>71</v>
      </c>
      <c r="O7" s="775">
        <v>39</v>
      </c>
      <c r="P7" s="775">
        <v>0</v>
      </c>
      <c r="Q7" s="257">
        <v>850</v>
      </c>
      <c r="R7" s="722"/>
      <c r="S7" s="599">
        <v>26</v>
      </c>
      <c r="T7" s="599">
        <v>2</v>
      </c>
      <c r="U7" s="599">
        <v>10</v>
      </c>
      <c r="V7" s="599">
        <v>33</v>
      </c>
      <c r="W7" s="599">
        <v>19</v>
      </c>
      <c r="X7" s="599">
        <v>17</v>
      </c>
      <c r="Y7" s="599">
        <v>99</v>
      </c>
      <c r="Z7" s="599">
        <v>64</v>
      </c>
      <c r="AA7" s="599">
        <v>47</v>
      </c>
      <c r="AB7" s="599">
        <v>33</v>
      </c>
      <c r="AC7" s="599">
        <v>15</v>
      </c>
      <c r="AD7" s="599">
        <v>0</v>
      </c>
      <c r="AE7" s="257">
        <v>365</v>
      </c>
      <c r="AF7" s="722"/>
      <c r="AG7" s="722"/>
      <c r="AH7" s="722"/>
      <c r="AI7" s="251"/>
      <c r="AJ7" s="251"/>
      <c r="AK7" s="251"/>
      <c r="AL7" s="599">
        <v>102</v>
      </c>
      <c r="AM7" s="599">
        <v>47</v>
      </c>
      <c r="AN7" s="599">
        <v>53</v>
      </c>
      <c r="AO7" s="599">
        <v>111</v>
      </c>
      <c r="AP7" s="599">
        <v>130</v>
      </c>
      <c r="AQ7" s="599">
        <v>106</v>
      </c>
      <c r="AR7" s="599">
        <v>158</v>
      </c>
      <c r="AS7" s="599">
        <v>156</v>
      </c>
      <c r="AT7" s="599">
        <v>140</v>
      </c>
      <c r="AU7" s="599">
        <v>203</v>
      </c>
      <c r="AV7" s="599">
        <v>161</v>
      </c>
      <c r="AW7" s="599">
        <v>0</v>
      </c>
      <c r="AX7" s="257">
        <v>1367</v>
      </c>
      <c r="AY7" s="251"/>
      <c r="AZ7" s="599">
        <v>21</v>
      </c>
      <c r="BA7" s="599">
        <v>10</v>
      </c>
      <c r="BB7" s="599">
        <v>18</v>
      </c>
      <c r="BC7" s="599">
        <v>13</v>
      </c>
      <c r="BD7" s="599">
        <v>9</v>
      </c>
      <c r="BE7" s="599">
        <v>18</v>
      </c>
      <c r="BF7" s="599">
        <v>21</v>
      </c>
      <c r="BG7" s="599">
        <v>15</v>
      </c>
      <c r="BH7" s="599">
        <v>14</v>
      </c>
      <c r="BI7" s="599">
        <v>17</v>
      </c>
      <c r="BJ7" s="599">
        <v>14</v>
      </c>
      <c r="BK7" s="599">
        <v>0</v>
      </c>
      <c r="BL7" s="257">
        <v>170</v>
      </c>
      <c r="BM7" s="251"/>
      <c r="BN7" s="599">
        <v>21</v>
      </c>
      <c r="BO7" s="599">
        <v>12</v>
      </c>
      <c r="BP7" s="599">
        <v>18</v>
      </c>
      <c r="BQ7" s="599">
        <v>15</v>
      </c>
      <c r="BR7" s="599">
        <v>13</v>
      </c>
      <c r="BS7" s="599">
        <v>19</v>
      </c>
      <c r="BT7" s="599">
        <v>22</v>
      </c>
      <c r="BU7" s="599">
        <v>16</v>
      </c>
      <c r="BV7" s="599">
        <v>14</v>
      </c>
      <c r="BW7" s="599">
        <v>17</v>
      </c>
      <c r="BX7" s="599">
        <v>17</v>
      </c>
      <c r="BY7" s="599">
        <v>0</v>
      </c>
      <c r="BZ7" s="257">
        <v>184</v>
      </c>
      <c r="CB7" s="599">
        <v>11</v>
      </c>
      <c r="CC7" s="599">
        <v>4</v>
      </c>
      <c r="CD7" s="599">
        <v>20</v>
      </c>
      <c r="CE7" s="599">
        <v>21</v>
      </c>
      <c r="CF7" s="599">
        <v>18</v>
      </c>
      <c r="CG7" s="599">
        <v>17</v>
      </c>
      <c r="CH7" s="599">
        <v>15</v>
      </c>
      <c r="CI7" s="599">
        <v>20</v>
      </c>
      <c r="CJ7" s="599">
        <v>10</v>
      </c>
      <c r="CK7" s="599">
        <v>17</v>
      </c>
      <c r="CL7" s="599">
        <v>11</v>
      </c>
      <c r="CM7" s="599">
        <v>0</v>
      </c>
      <c r="CN7" s="257">
        <v>164</v>
      </c>
      <c r="CO7" s="251"/>
      <c r="CP7" s="599">
        <v>49</v>
      </c>
      <c r="CQ7" s="599">
        <v>30</v>
      </c>
      <c r="CR7" s="599">
        <v>44</v>
      </c>
      <c r="CS7" s="599">
        <v>35</v>
      </c>
      <c r="CT7" s="599">
        <v>34</v>
      </c>
      <c r="CU7" s="599">
        <v>43</v>
      </c>
      <c r="CV7" s="599">
        <v>25</v>
      </c>
      <c r="CW7" s="599">
        <v>62</v>
      </c>
      <c r="CX7" s="599">
        <v>43</v>
      </c>
      <c r="CY7" s="599">
        <v>62</v>
      </c>
      <c r="CZ7" s="599">
        <v>67</v>
      </c>
      <c r="DA7" s="599">
        <v>0</v>
      </c>
      <c r="DB7" s="257">
        <v>494</v>
      </c>
      <c r="DC7" s="599">
        <v>0</v>
      </c>
      <c r="DD7" s="599">
        <v>44</v>
      </c>
      <c r="DE7" s="599">
        <v>25</v>
      </c>
      <c r="DF7" s="599">
        <v>54</v>
      </c>
      <c r="DG7" s="599">
        <v>38</v>
      </c>
      <c r="DH7" s="599">
        <v>45</v>
      </c>
      <c r="DI7" s="599">
        <v>82</v>
      </c>
      <c r="DJ7" s="599">
        <v>55</v>
      </c>
      <c r="DK7" s="599">
        <v>54</v>
      </c>
      <c r="DL7" s="599">
        <v>33</v>
      </c>
      <c r="DM7" s="599">
        <v>62</v>
      </c>
      <c r="DN7" s="599">
        <v>0</v>
      </c>
      <c r="DO7" s="257">
        <v>492</v>
      </c>
      <c r="DP7" s="251"/>
    </row>
    <row r="8" spans="2:214" s="253" customFormat="1" ht="12" x14ac:dyDescent="0.2">
      <c r="B8" s="258">
        <v>107353</v>
      </c>
      <c r="C8" s="147" t="s">
        <v>97</v>
      </c>
      <c r="E8" s="775">
        <v>53</v>
      </c>
      <c r="F8" s="775">
        <v>49</v>
      </c>
      <c r="G8" s="775">
        <v>57</v>
      </c>
      <c r="H8" s="775">
        <v>51</v>
      </c>
      <c r="I8" s="775">
        <v>102</v>
      </c>
      <c r="J8" s="775">
        <v>123</v>
      </c>
      <c r="K8" s="775">
        <v>76</v>
      </c>
      <c r="L8" s="775">
        <v>68</v>
      </c>
      <c r="M8" s="775">
        <v>43</v>
      </c>
      <c r="N8" s="775">
        <v>70</v>
      </c>
      <c r="O8" s="775">
        <v>166</v>
      </c>
      <c r="P8" s="775">
        <v>0</v>
      </c>
      <c r="Q8" s="257">
        <v>858</v>
      </c>
      <c r="R8" s="722"/>
      <c r="S8" s="599">
        <v>22</v>
      </c>
      <c r="T8" s="599">
        <v>17</v>
      </c>
      <c r="U8" s="599">
        <v>13</v>
      </c>
      <c r="V8" s="599">
        <v>21</v>
      </c>
      <c r="W8" s="599">
        <v>39</v>
      </c>
      <c r="X8" s="599">
        <v>67</v>
      </c>
      <c r="Y8" s="599">
        <v>49</v>
      </c>
      <c r="Z8" s="599">
        <v>23</v>
      </c>
      <c r="AA8" s="599">
        <v>18</v>
      </c>
      <c r="AB8" s="599">
        <v>19</v>
      </c>
      <c r="AC8" s="599">
        <v>109</v>
      </c>
      <c r="AD8" s="599">
        <v>0</v>
      </c>
      <c r="AE8" s="257">
        <v>397</v>
      </c>
      <c r="AF8" s="722"/>
      <c r="AG8" s="722"/>
      <c r="AH8" s="722"/>
      <c r="AI8" s="251"/>
      <c r="AJ8" s="251"/>
      <c r="AK8" s="251"/>
      <c r="AL8" s="599">
        <v>72</v>
      </c>
      <c r="AM8" s="599">
        <v>47</v>
      </c>
      <c r="AN8" s="599">
        <v>55</v>
      </c>
      <c r="AO8" s="599">
        <v>67</v>
      </c>
      <c r="AP8" s="599">
        <v>87</v>
      </c>
      <c r="AQ8" s="599">
        <v>170</v>
      </c>
      <c r="AR8" s="599">
        <v>133</v>
      </c>
      <c r="AS8" s="599">
        <v>89</v>
      </c>
      <c r="AT8" s="599">
        <v>75</v>
      </c>
      <c r="AU8" s="599">
        <v>115</v>
      </c>
      <c r="AV8" s="599">
        <v>108</v>
      </c>
      <c r="AW8" s="599">
        <v>0</v>
      </c>
      <c r="AX8" s="257">
        <v>1018</v>
      </c>
      <c r="AY8" s="251"/>
      <c r="AZ8" s="772">
        <v>21</v>
      </c>
      <c r="BA8" s="599">
        <v>13</v>
      </c>
      <c r="BB8" s="599">
        <v>16</v>
      </c>
      <c r="BC8" s="599">
        <v>7</v>
      </c>
      <c r="BD8" s="599">
        <v>9</v>
      </c>
      <c r="BE8" s="599">
        <v>13</v>
      </c>
      <c r="BF8" s="599">
        <v>8</v>
      </c>
      <c r="BG8" s="599">
        <v>11</v>
      </c>
      <c r="BH8" s="599">
        <v>7</v>
      </c>
      <c r="BI8" s="599">
        <v>9</v>
      </c>
      <c r="BJ8" s="599">
        <v>13</v>
      </c>
      <c r="BK8" s="599">
        <v>0</v>
      </c>
      <c r="BL8" s="257">
        <v>127</v>
      </c>
      <c r="BM8" s="251"/>
      <c r="BN8" s="772">
        <v>22</v>
      </c>
      <c r="BO8" s="599">
        <v>16</v>
      </c>
      <c r="BP8" s="599">
        <v>20</v>
      </c>
      <c r="BQ8" s="599">
        <v>11</v>
      </c>
      <c r="BR8" s="599">
        <v>9</v>
      </c>
      <c r="BS8" s="599">
        <v>14</v>
      </c>
      <c r="BT8" s="599">
        <v>9</v>
      </c>
      <c r="BU8" s="599">
        <v>11</v>
      </c>
      <c r="BV8" s="599">
        <v>7</v>
      </c>
      <c r="BW8" s="599">
        <v>9</v>
      </c>
      <c r="BX8" s="599">
        <v>15</v>
      </c>
      <c r="BY8" s="599">
        <v>0</v>
      </c>
      <c r="BZ8" s="257">
        <v>143</v>
      </c>
      <c r="CB8" s="599">
        <v>16</v>
      </c>
      <c r="CC8" s="599">
        <v>7</v>
      </c>
      <c r="CD8" s="599">
        <v>16</v>
      </c>
      <c r="CE8" s="599">
        <v>12</v>
      </c>
      <c r="CF8" s="599">
        <v>7</v>
      </c>
      <c r="CG8" s="599">
        <v>9</v>
      </c>
      <c r="CH8" s="599">
        <v>12</v>
      </c>
      <c r="CI8" s="599">
        <v>11</v>
      </c>
      <c r="CJ8" s="599">
        <v>14</v>
      </c>
      <c r="CK8" s="599">
        <v>36</v>
      </c>
      <c r="CL8" s="599">
        <v>13</v>
      </c>
      <c r="CM8" s="599">
        <v>0</v>
      </c>
      <c r="CN8" s="257">
        <v>153</v>
      </c>
      <c r="CO8" s="251"/>
      <c r="CP8" s="772">
        <v>58</v>
      </c>
      <c r="CQ8" s="599">
        <v>16</v>
      </c>
      <c r="CR8" s="599">
        <v>30</v>
      </c>
      <c r="CS8" s="599">
        <v>43</v>
      </c>
      <c r="CT8" s="599">
        <v>37</v>
      </c>
      <c r="CU8" s="599">
        <v>56</v>
      </c>
      <c r="CV8" s="599">
        <v>67</v>
      </c>
      <c r="CW8" s="599">
        <v>81</v>
      </c>
      <c r="CX8" s="599">
        <v>37</v>
      </c>
      <c r="CY8" s="599">
        <v>69</v>
      </c>
      <c r="CZ8" s="599">
        <v>47</v>
      </c>
      <c r="DA8" s="599">
        <v>0</v>
      </c>
      <c r="DB8" s="257">
        <v>541</v>
      </c>
      <c r="DC8" s="772">
        <v>40</v>
      </c>
      <c r="DD8" s="599">
        <v>24</v>
      </c>
      <c r="DE8" s="599">
        <v>4</v>
      </c>
      <c r="DF8" s="599">
        <v>15</v>
      </c>
      <c r="DG8" s="599">
        <v>19</v>
      </c>
      <c r="DH8" s="599">
        <v>34</v>
      </c>
      <c r="DI8" s="599">
        <v>30</v>
      </c>
      <c r="DJ8" s="599">
        <v>0</v>
      </c>
      <c r="DK8" s="599">
        <v>66</v>
      </c>
      <c r="DL8" s="599">
        <v>96</v>
      </c>
      <c r="DM8" s="599">
        <v>82</v>
      </c>
      <c r="DN8" s="599">
        <v>0</v>
      </c>
      <c r="DO8" s="257">
        <v>410</v>
      </c>
      <c r="DP8" s="251"/>
    </row>
    <row r="9" spans="2:214" s="253" customFormat="1" ht="12" x14ac:dyDescent="0.2">
      <c r="B9" s="258">
        <v>107356</v>
      </c>
      <c r="C9" s="147" t="s">
        <v>98</v>
      </c>
      <c r="E9" s="775">
        <v>125</v>
      </c>
      <c r="F9" s="775">
        <v>67</v>
      </c>
      <c r="G9" s="775">
        <v>41</v>
      </c>
      <c r="H9" s="775">
        <v>37</v>
      </c>
      <c r="I9" s="775">
        <v>34</v>
      </c>
      <c r="J9" s="775">
        <v>30</v>
      </c>
      <c r="K9" s="775">
        <v>31</v>
      </c>
      <c r="L9" s="775">
        <v>82</v>
      </c>
      <c r="M9" s="775">
        <v>39</v>
      </c>
      <c r="N9" s="775">
        <v>80</v>
      </c>
      <c r="O9" s="775">
        <v>70</v>
      </c>
      <c r="P9" s="775">
        <v>0</v>
      </c>
      <c r="Q9" s="257">
        <v>636</v>
      </c>
      <c r="R9" s="722"/>
      <c r="S9" s="599">
        <v>58</v>
      </c>
      <c r="T9" s="599">
        <v>28</v>
      </c>
      <c r="U9" s="599">
        <v>6</v>
      </c>
      <c r="V9" s="599">
        <v>12</v>
      </c>
      <c r="W9" s="599">
        <v>9</v>
      </c>
      <c r="X9" s="599">
        <v>10</v>
      </c>
      <c r="Y9" s="599">
        <v>16</v>
      </c>
      <c r="Z9" s="599">
        <v>38</v>
      </c>
      <c r="AA9" s="599">
        <v>18</v>
      </c>
      <c r="AB9" s="599">
        <v>47</v>
      </c>
      <c r="AC9" s="599">
        <v>57</v>
      </c>
      <c r="AD9" s="599">
        <v>0</v>
      </c>
      <c r="AE9" s="257">
        <v>299</v>
      </c>
      <c r="AF9" s="722"/>
      <c r="AG9" s="722"/>
      <c r="AH9" s="722"/>
      <c r="AI9" s="251"/>
      <c r="AJ9" s="251"/>
      <c r="AK9" s="251"/>
      <c r="AL9" s="599">
        <v>126</v>
      </c>
      <c r="AM9" s="599">
        <v>52</v>
      </c>
      <c r="AN9" s="599">
        <v>82</v>
      </c>
      <c r="AO9" s="599">
        <v>89</v>
      </c>
      <c r="AP9" s="599">
        <v>96</v>
      </c>
      <c r="AQ9" s="599">
        <v>77</v>
      </c>
      <c r="AR9" s="599">
        <v>103</v>
      </c>
      <c r="AS9" s="599">
        <v>122</v>
      </c>
      <c r="AT9" s="599">
        <v>72</v>
      </c>
      <c r="AU9" s="599">
        <v>144</v>
      </c>
      <c r="AV9" s="599">
        <v>143</v>
      </c>
      <c r="AW9" s="599">
        <v>0</v>
      </c>
      <c r="AX9" s="257">
        <v>1106</v>
      </c>
      <c r="AY9" s="251"/>
      <c r="AZ9" s="775">
        <v>19</v>
      </c>
      <c r="BA9" s="599">
        <v>11</v>
      </c>
      <c r="BB9" s="599">
        <v>11</v>
      </c>
      <c r="BC9" s="599">
        <v>16</v>
      </c>
      <c r="BD9" s="599">
        <v>9</v>
      </c>
      <c r="BE9" s="599">
        <v>12</v>
      </c>
      <c r="BF9" s="599">
        <v>11</v>
      </c>
      <c r="BG9" s="599">
        <v>8</v>
      </c>
      <c r="BH9" s="599">
        <v>10</v>
      </c>
      <c r="BI9" s="599">
        <v>20</v>
      </c>
      <c r="BJ9" s="599">
        <v>7</v>
      </c>
      <c r="BK9" s="599">
        <v>0</v>
      </c>
      <c r="BL9" s="257">
        <v>134</v>
      </c>
      <c r="BM9" s="251"/>
      <c r="BN9" s="599">
        <v>24</v>
      </c>
      <c r="BO9" s="599">
        <v>11</v>
      </c>
      <c r="BP9" s="599">
        <v>14</v>
      </c>
      <c r="BQ9" s="599">
        <v>16</v>
      </c>
      <c r="BR9" s="599">
        <v>9</v>
      </c>
      <c r="BS9" s="599">
        <v>12</v>
      </c>
      <c r="BT9" s="599">
        <v>11</v>
      </c>
      <c r="BU9" s="599">
        <v>8</v>
      </c>
      <c r="BV9" s="599">
        <v>10</v>
      </c>
      <c r="BW9" s="599">
        <v>20</v>
      </c>
      <c r="BX9" s="599">
        <v>7</v>
      </c>
      <c r="BY9" s="599">
        <v>0</v>
      </c>
      <c r="BZ9" s="257">
        <v>142</v>
      </c>
      <c r="CB9" s="599">
        <v>6</v>
      </c>
      <c r="CC9" s="599">
        <v>7</v>
      </c>
      <c r="CD9" s="599">
        <v>19</v>
      </c>
      <c r="CE9" s="599">
        <v>17</v>
      </c>
      <c r="CF9" s="599">
        <v>9</v>
      </c>
      <c r="CG9" s="599">
        <v>13</v>
      </c>
      <c r="CH9" s="599">
        <v>13</v>
      </c>
      <c r="CI9" s="599">
        <v>8</v>
      </c>
      <c r="CJ9" s="599">
        <v>4</v>
      </c>
      <c r="CK9" s="599">
        <v>12</v>
      </c>
      <c r="CL9" s="599">
        <v>13</v>
      </c>
      <c r="CM9" s="599">
        <v>0</v>
      </c>
      <c r="CN9" s="257">
        <v>121</v>
      </c>
      <c r="CO9" s="251"/>
      <c r="CP9" s="599">
        <v>45</v>
      </c>
      <c r="CQ9" s="599">
        <v>44</v>
      </c>
      <c r="CR9" s="599">
        <v>36</v>
      </c>
      <c r="CS9" s="599">
        <v>55</v>
      </c>
      <c r="CT9" s="599">
        <v>60</v>
      </c>
      <c r="CU9" s="599">
        <v>81</v>
      </c>
      <c r="CV9" s="599">
        <v>77</v>
      </c>
      <c r="CW9" s="599">
        <v>63</v>
      </c>
      <c r="CX9" s="599">
        <v>41</v>
      </c>
      <c r="CY9" s="599">
        <v>76</v>
      </c>
      <c r="CZ9" s="599">
        <v>85</v>
      </c>
      <c r="DA9" s="599">
        <v>0</v>
      </c>
      <c r="DB9" s="257">
        <v>663</v>
      </c>
      <c r="DC9" s="599">
        <v>29</v>
      </c>
      <c r="DD9" s="599">
        <v>26</v>
      </c>
      <c r="DE9" s="599">
        <v>15</v>
      </c>
      <c r="DF9" s="599">
        <v>42</v>
      </c>
      <c r="DG9" s="599">
        <v>56</v>
      </c>
      <c r="DH9" s="599">
        <v>68</v>
      </c>
      <c r="DI9" s="599">
        <v>45</v>
      </c>
      <c r="DJ9" s="599">
        <v>41</v>
      </c>
      <c r="DK9" s="599">
        <v>76</v>
      </c>
      <c r="DL9" s="599">
        <v>67</v>
      </c>
      <c r="DM9" s="599">
        <v>36</v>
      </c>
      <c r="DN9" s="599">
        <v>0</v>
      </c>
      <c r="DO9" s="257">
        <v>501</v>
      </c>
      <c r="DP9" s="251"/>
    </row>
    <row r="10" spans="2:214" s="253" customFormat="1" ht="12" x14ac:dyDescent="0.2">
      <c r="B10" s="258">
        <v>107357</v>
      </c>
      <c r="C10" s="147" t="s">
        <v>99</v>
      </c>
      <c r="E10" s="775">
        <v>68</v>
      </c>
      <c r="F10" s="775">
        <v>7</v>
      </c>
      <c r="G10" s="775">
        <v>88</v>
      </c>
      <c r="H10" s="775">
        <v>141</v>
      </c>
      <c r="I10" s="775">
        <v>82</v>
      </c>
      <c r="J10" s="775">
        <v>60</v>
      </c>
      <c r="K10" s="775">
        <v>23</v>
      </c>
      <c r="L10" s="775">
        <v>23</v>
      </c>
      <c r="M10" s="775">
        <v>33</v>
      </c>
      <c r="N10" s="775">
        <v>34</v>
      </c>
      <c r="O10" s="775">
        <v>21</v>
      </c>
      <c r="P10" s="775">
        <v>0</v>
      </c>
      <c r="Q10" s="257">
        <v>580</v>
      </c>
      <c r="R10" s="722"/>
      <c r="S10" s="599">
        <v>27</v>
      </c>
      <c r="T10" s="599">
        <v>3</v>
      </c>
      <c r="U10" s="599">
        <v>15</v>
      </c>
      <c r="V10" s="599">
        <v>64</v>
      </c>
      <c r="W10" s="599">
        <v>41</v>
      </c>
      <c r="X10" s="599">
        <v>38</v>
      </c>
      <c r="Y10" s="599">
        <v>11</v>
      </c>
      <c r="Z10" s="599">
        <v>20</v>
      </c>
      <c r="AA10" s="599">
        <v>19</v>
      </c>
      <c r="AB10" s="599">
        <v>35</v>
      </c>
      <c r="AC10" s="599">
        <v>19</v>
      </c>
      <c r="AD10" s="599">
        <v>0</v>
      </c>
      <c r="AE10" s="257">
        <v>292</v>
      </c>
      <c r="AF10" s="722"/>
      <c r="AG10" s="722"/>
      <c r="AH10" s="722"/>
      <c r="AI10" s="251"/>
      <c r="AJ10" s="251"/>
      <c r="AK10" s="251"/>
      <c r="AL10" s="599">
        <v>195</v>
      </c>
      <c r="AM10" s="599">
        <v>54</v>
      </c>
      <c r="AN10" s="599">
        <v>38</v>
      </c>
      <c r="AO10" s="599">
        <v>79</v>
      </c>
      <c r="AP10" s="599">
        <v>117</v>
      </c>
      <c r="AQ10" s="599">
        <v>99</v>
      </c>
      <c r="AR10" s="599">
        <v>80</v>
      </c>
      <c r="AS10" s="599">
        <v>61</v>
      </c>
      <c r="AT10" s="599">
        <v>132</v>
      </c>
      <c r="AU10" s="599">
        <v>72</v>
      </c>
      <c r="AV10" s="599">
        <v>105</v>
      </c>
      <c r="AW10" s="599">
        <v>0</v>
      </c>
      <c r="AX10" s="257">
        <v>1032</v>
      </c>
      <c r="AY10" s="251"/>
      <c r="AZ10" s="599">
        <v>16</v>
      </c>
      <c r="BA10" s="599">
        <v>17</v>
      </c>
      <c r="BB10" s="599">
        <v>11</v>
      </c>
      <c r="BC10" s="599">
        <v>5</v>
      </c>
      <c r="BD10" s="599">
        <v>6</v>
      </c>
      <c r="BE10" s="599">
        <v>14</v>
      </c>
      <c r="BF10" s="599">
        <v>8</v>
      </c>
      <c r="BG10" s="599">
        <v>20</v>
      </c>
      <c r="BH10" s="599">
        <v>13</v>
      </c>
      <c r="BI10" s="599">
        <v>17</v>
      </c>
      <c r="BJ10" s="599">
        <v>13</v>
      </c>
      <c r="BK10" s="599">
        <v>0</v>
      </c>
      <c r="BL10" s="257">
        <v>140</v>
      </c>
      <c r="BM10" s="251"/>
      <c r="BN10" s="599">
        <v>16</v>
      </c>
      <c r="BO10" s="599">
        <v>17</v>
      </c>
      <c r="BP10" s="599">
        <v>12</v>
      </c>
      <c r="BQ10" s="599">
        <v>8</v>
      </c>
      <c r="BR10" s="599">
        <v>12</v>
      </c>
      <c r="BS10" s="599">
        <v>16</v>
      </c>
      <c r="BT10" s="599">
        <v>10</v>
      </c>
      <c r="BU10" s="599">
        <v>20</v>
      </c>
      <c r="BV10" s="599">
        <v>16</v>
      </c>
      <c r="BW10" s="599">
        <v>18</v>
      </c>
      <c r="BX10" s="599">
        <v>13</v>
      </c>
      <c r="BY10" s="599">
        <v>0</v>
      </c>
      <c r="BZ10" s="257">
        <v>158</v>
      </c>
      <c r="CB10" s="599">
        <v>14</v>
      </c>
      <c r="CC10" s="599">
        <v>10</v>
      </c>
      <c r="CD10" s="599">
        <v>11</v>
      </c>
      <c r="CE10" s="599">
        <v>10</v>
      </c>
      <c r="CF10" s="599">
        <v>3</v>
      </c>
      <c r="CG10" s="599">
        <v>20</v>
      </c>
      <c r="CH10" s="599">
        <v>4</v>
      </c>
      <c r="CI10" s="599">
        <v>22</v>
      </c>
      <c r="CJ10" s="599">
        <v>20</v>
      </c>
      <c r="CK10" s="599">
        <v>14</v>
      </c>
      <c r="CL10" s="599">
        <v>10</v>
      </c>
      <c r="CM10" s="599">
        <v>0</v>
      </c>
      <c r="CN10" s="257">
        <v>138</v>
      </c>
      <c r="CO10" s="251"/>
      <c r="CP10" s="599">
        <v>84</v>
      </c>
      <c r="CQ10" s="599">
        <v>37</v>
      </c>
      <c r="CR10" s="599">
        <v>72</v>
      </c>
      <c r="CS10" s="599">
        <v>38</v>
      </c>
      <c r="CT10" s="599">
        <v>31</v>
      </c>
      <c r="CU10" s="599">
        <v>21</v>
      </c>
      <c r="CV10" s="599">
        <v>11</v>
      </c>
      <c r="CW10" s="599">
        <v>16</v>
      </c>
      <c r="CX10" s="599">
        <v>33</v>
      </c>
      <c r="CY10" s="599">
        <v>38</v>
      </c>
      <c r="CZ10" s="599">
        <v>16</v>
      </c>
      <c r="DA10" s="599">
        <v>0</v>
      </c>
      <c r="DB10" s="257">
        <v>397</v>
      </c>
      <c r="DC10" s="772">
        <v>18</v>
      </c>
      <c r="DD10" s="599">
        <v>10</v>
      </c>
      <c r="DE10" s="599">
        <v>22</v>
      </c>
      <c r="DF10" s="599">
        <v>23</v>
      </c>
      <c r="DG10" s="599">
        <v>51</v>
      </c>
      <c r="DH10" s="599">
        <v>88</v>
      </c>
      <c r="DI10" s="599">
        <v>36</v>
      </c>
      <c r="DJ10" s="599">
        <v>46</v>
      </c>
      <c r="DK10" s="599">
        <v>46</v>
      </c>
      <c r="DL10" s="599">
        <v>76</v>
      </c>
      <c r="DM10" s="599">
        <v>27</v>
      </c>
      <c r="DN10" s="599">
        <v>0</v>
      </c>
      <c r="DO10" s="257">
        <v>443</v>
      </c>
      <c r="DP10" s="251"/>
    </row>
    <row r="11" spans="2:214" s="253" customFormat="1" ht="12" x14ac:dyDescent="0.2">
      <c r="B11" s="258">
        <v>107400</v>
      </c>
      <c r="C11" s="147" t="s">
        <v>100</v>
      </c>
      <c r="E11" s="775">
        <v>0</v>
      </c>
      <c r="F11" s="775">
        <v>1</v>
      </c>
      <c r="G11" s="775">
        <v>1</v>
      </c>
      <c r="H11" s="775">
        <v>2</v>
      </c>
      <c r="I11" s="775">
        <v>1</v>
      </c>
      <c r="J11" s="775">
        <v>2</v>
      </c>
      <c r="K11" s="775">
        <v>0</v>
      </c>
      <c r="L11" s="775">
        <v>1</v>
      </c>
      <c r="M11" s="775">
        <v>0</v>
      </c>
      <c r="N11" s="775">
        <v>1</v>
      </c>
      <c r="O11" s="775">
        <v>0</v>
      </c>
      <c r="P11" s="775">
        <v>0</v>
      </c>
      <c r="Q11" s="257">
        <v>9</v>
      </c>
      <c r="R11" s="722"/>
      <c r="S11" s="599">
        <v>0</v>
      </c>
      <c r="T11" s="599">
        <v>0</v>
      </c>
      <c r="U11" s="599">
        <v>1</v>
      </c>
      <c r="V11" s="599">
        <v>3</v>
      </c>
      <c r="W11" s="599">
        <v>1</v>
      </c>
      <c r="X11" s="599">
        <v>1</v>
      </c>
      <c r="Y11" s="599">
        <v>4</v>
      </c>
      <c r="Z11" s="599">
        <v>0</v>
      </c>
      <c r="AA11" s="599">
        <v>1</v>
      </c>
      <c r="AB11" s="599">
        <v>2</v>
      </c>
      <c r="AC11" s="599">
        <v>0</v>
      </c>
      <c r="AD11" s="599">
        <v>0</v>
      </c>
      <c r="AE11" s="257">
        <v>13</v>
      </c>
      <c r="AF11" s="722"/>
      <c r="AG11" s="722"/>
      <c r="AH11" s="722"/>
      <c r="AI11" s="251"/>
      <c r="AJ11" s="251"/>
      <c r="AK11" s="251"/>
      <c r="AL11" s="599">
        <v>10</v>
      </c>
      <c r="AM11" s="599">
        <v>3</v>
      </c>
      <c r="AN11" s="599">
        <v>3</v>
      </c>
      <c r="AO11" s="599">
        <v>12</v>
      </c>
      <c r="AP11" s="599">
        <v>9</v>
      </c>
      <c r="AQ11" s="599">
        <v>3</v>
      </c>
      <c r="AR11" s="599">
        <v>19</v>
      </c>
      <c r="AS11" s="599">
        <v>0</v>
      </c>
      <c r="AT11" s="599">
        <v>7</v>
      </c>
      <c r="AU11" s="599">
        <v>1</v>
      </c>
      <c r="AV11" s="599">
        <v>7</v>
      </c>
      <c r="AW11" s="599">
        <v>0</v>
      </c>
      <c r="AX11" s="257">
        <v>74</v>
      </c>
      <c r="AY11" s="251"/>
      <c r="AZ11" s="599">
        <v>0</v>
      </c>
      <c r="BA11" s="599">
        <v>1</v>
      </c>
      <c r="BB11" s="599">
        <v>0</v>
      </c>
      <c r="BC11" s="599">
        <v>0</v>
      </c>
      <c r="BD11" s="599">
        <v>0</v>
      </c>
      <c r="BE11" s="599">
        <v>0</v>
      </c>
      <c r="BF11" s="599">
        <v>0</v>
      </c>
      <c r="BG11" s="599">
        <v>0</v>
      </c>
      <c r="BH11" s="599">
        <v>0</v>
      </c>
      <c r="BI11" s="599">
        <v>0</v>
      </c>
      <c r="BJ11" s="599">
        <v>0</v>
      </c>
      <c r="BK11" s="599">
        <v>0</v>
      </c>
      <c r="BL11" s="257">
        <v>1</v>
      </c>
      <c r="BM11" s="251"/>
      <c r="BN11" s="599">
        <v>0</v>
      </c>
      <c r="BO11" s="599">
        <v>1</v>
      </c>
      <c r="BP11" s="599">
        <v>0</v>
      </c>
      <c r="BQ11" s="599">
        <v>0</v>
      </c>
      <c r="BR11" s="599">
        <v>0</v>
      </c>
      <c r="BS11" s="599">
        <v>0</v>
      </c>
      <c r="BT11" s="599">
        <v>0</v>
      </c>
      <c r="BU11" s="599">
        <v>0</v>
      </c>
      <c r="BV11" s="599">
        <v>0</v>
      </c>
      <c r="BW11" s="599">
        <v>0</v>
      </c>
      <c r="BX11" s="599">
        <v>0</v>
      </c>
      <c r="BY11" s="599">
        <v>0</v>
      </c>
      <c r="BZ11" s="257">
        <v>1</v>
      </c>
      <c r="CB11" s="599">
        <v>0</v>
      </c>
      <c r="CC11" s="599">
        <v>0</v>
      </c>
      <c r="CD11" s="599">
        <v>1</v>
      </c>
      <c r="CE11" s="599">
        <v>0</v>
      </c>
      <c r="CF11" s="599">
        <v>0</v>
      </c>
      <c r="CG11" s="599">
        <v>0</v>
      </c>
      <c r="CH11" s="599">
        <v>0</v>
      </c>
      <c r="CI11" s="599">
        <v>1</v>
      </c>
      <c r="CJ11" s="599">
        <v>0</v>
      </c>
      <c r="CK11" s="599">
        <v>0</v>
      </c>
      <c r="CL11" s="599">
        <v>0</v>
      </c>
      <c r="CM11" s="599">
        <v>0</v>
      </c>
      <c r="CN11" s="257">
        <v>2</v>
      </c>
      <c r="CO11" s="251"/>
      <c r="CP11" s="599">
        <v>2</v>
      </c>
      <c r="CQ11" s="599">
        <v>0</v>
      </c>
      <c r="CR11" s="599">
        <v>1</v>
      </c>
      <c r="CS11" s="599">
        <v>3</v>
      </c>
      <c r="CT11" s="599">
        <v>0</v>
      </c>
      <c r="CU11" s="599">
        <v>0</v>
      </c>
      <c r="CV11" s="599">
        <v>0</v>
      </c>
      <c r="CW11" s="599">
        <v>2</v>
      </c>
      <c r="CX11" s="599">
        <v>0</v>
      </c>
      <c r="CY11" s="599">
        <v>0</v>
      </c>
      <c r="CZ11" s="599">
        <v>0</v>
      </c>
      <c r="DA11" s="599">
        <v>0</v>
      </c>
      <c r="DB11" s="257">
        <v>8</v>
      </c>
      <c r="DC11" s="599">
        <v>3</v>
      </c>
      <c r="DD11" s="599">
        <v>0</v>
      </c>
      <c r="DE11" s="599">
        <v>1</v>
      </c>
      <c r="DF11" s="599">
        <v>0</v>
      </c>
      <c r="DG11" s="599">
        <v>0</v>
      </c>
      <c r="DH11" s="599">
        <v>0</v>
      </c>
      <c r="DI11" s="599">
        <v>0</v>
      </c>
      <c r="DJ11" s="599">
        <v>2</v>
      </c>
      <c r="DK11" s="599">
        <v>0</v>
      </c>
      <c r="DL11" s="599">
        <v>0</v>
      </c>
      <c r="DM11" s="599">
        <v>2</v>
      </c>
      <c r="DN11" s="599">
        <v>0</v>
      </c>
      <c r="DO11" s="257">
        <v>8</v>
      </c>
      <c r="DP11" s="251"/>
    </row>
    <row r="12" spans="2:214" s="253" customFormat="1" thickBot="1" x14ac:dyDescent="0.25">
      <c r="B12" s="260">
        <v>107756</v>
      </c>
      <c r="C12" s="149" t="s">
        <v>101</v>
      </c>
      <c r="D12" s="259"/>
      <c r="E12" s="775">
        <v>4</v>
      </c>
      <c r="F12" s="775">
        <v>3</v>
      </c>
      <c r="G12" s="775">
        <v>7</v>
      </c>
      <c r="H12" s="775">
        <v>0</v>
      </c>
      <c r="I12" s="775">
        <v>1</v>
      </c>
      <c r="J12" s="775">
        <v>15</v>
      </c>
      <c r="K12" s="775">
        <v>15</v>
      </c>
      <c r="L12" s="775">
        <v>5</v>
      </c>
      <c r="M12" s="775">
        <v>6</v>
      </c>
      <c r="N12" s="775">
        <v>5</v>
      </c>
      <c r="O12" s="775">
        <v>1</v>
      </c>
      <c r="P12" s="775">
        <v>0</v>
      </c>
      <c r="Q12" s="257">
        <v>62</v>
      </c>
      <c r="R12" s="722"/>
      <c r="S12" s="599">
        <v>1</v>
      </c>
      <c r="T12" s="599">
        <v>0</v>
      </c>
      <c r="U12" s="599">
        <v>2</v>
      </c>
      <c r="V12" s="599">
        <v>1</v>
      </c>
      <c r="W12" s="599">
        <v>0</v>
      </c>
      <c r="X12" s="599">
        <v>3</v>
      </c>
      <c r="Y12" s="599">
        <v>5</v>
      </c>
      <c r="Z12" s="599">
        <v>0</v>
      </c>
      <c r="AA12" s="599">
        <v>1</v>
      </c>
      <c r="AB12" s="599">
        <v>5</v>
      </c>
      <c r="AC12" s="599">
        <v>0</v>
      </c>
      <c r="AD12" s="599">
        <v>0</v>
      </c>
      <c r="AE12" s="257">
        <v>18</v>
      </c>
      <c r="AF12" s="722"/>
      <c r="AG12" s="722"/>
      <c r="AH12" s="722"/>
      <c r="AI12" s="251"/>
      <c r="AJ12" s="251"/>
      <c r="AK12" s="251"/>
      <c r="AL12" s="599">
        <v>47</v>
      </c>
      <c r="AM12" s="599">
        <v>43</v>
      </c>
      <c r="AN12" s="599">
        <v>42</v>
      </c>
      <c r="AO12" s="599">
        <v>28</v>
      </c>
      <c r="AP12" s="599">
        <v>8</v>
      </c>
      <c r="AQ12" s="599">
        <v>29</v>
      </c>
      <c r="AR12" s="599">
        <v>26</v>
      </c>
      <c r="AS12" s="599">
        <v>42</v>
      </c>
      <c r="AT12" s="599">
        <v>26</v>
      </c>
      <c r="AU12" s="599">
        <v>30</v>
      </c>
      <c r="AV12" s="599">
        <v>18</v>
      </c>
      <c r="AW12" s="599">
        <v>0</v>
      </c>
      <c r="AX12" s="257">
        <v>339</v>
      </c>
      <c r="AY12" s="251"/>
      <c r="AZ12" s="599">
        <v>2</v>
      </c>
      <c r="BA12" s="599">
        <v>2</v>
      </c>
      <c r="BB12" s="599">
        <v>0</v>
      </c>
      <c r="BC12" s="599">
        <v>0</v>
      </c>
      <c r="BD12" s="599">
        <v>2</v>
      </c>
      <c r="BE12" s="599">
        <v>0</v>
      </c>
      <c r="BF12" s="599">
        <v>2</v>
      </c>
      <c r="BG12" s="599">
        <v>2</v>
      </c>
      <c r="BH12" s="599">
        <v>4</v>
      </c>
      <c r="BI12" s="599">
        <v>2</v>
      </c>
      <c r="BJ12" s="599">
        <v>2</v>
      </c>
      <c r="BK12" s="599">
        <v>0</v>
      </c>
      <c r="BL12" s="257">
        <v>18</v>
      </c>
      <c r="BM12" s="251"/>
      <c r="BN12" s="599">
        <v>3</v>
      </c>
      <c r="BO12" s="599">
        <v>4</v>
      </c>
      <c r="BP12" s="599">
        <v>0</v>
      </c>
      <c r="BQ12" s="599">
        <v>2</v>
      </c>
      <c r="BR12" s="599">
        <v>2</v>
      </c>
      <c r="BS12" s="599">
        <v>0</v>
      </c>
      <c r="BT12" s="599">
        <v>4</v>
      </c>
      <c r="BU12" s="599">
        <v>3</v>
      </c>
      <c r="BV12" s="599">
        <v>5</v>
      </c>
      <c r="BW12" s="599">
        <v>2</v>
      </c>
      <c r="BX12" s="599">
        <v>3</v>
      </c>
      <c r="BY12" s="599">
        <v>0</v>
      </c>
      <c r="BZ12" s="257">
        <v>28</v>
      </c>
      <c r="CB12" s="599">
        <v>2</v>
      </c>
      <c r="CC12" s="599">
        <v>0</v>
      </c>
      <c r="CD12" s="599">
        <v>0</v>
      </c>
      <c r="CE12" s="599">
        <v>8</v>
      </c>
      <c r="CF12" s="599">
        <v>2</v>
      </c>
      <c r="CG12" s="599">
        <v>3</v>
      </c>
      <c r="CH12" s="599">
        <v>5</v>
      </c>
      <c r="CI12" s="599">
        <v>5</v>
      </c>
      <c r="CJ12" s="599">
        <v>2</v>
      </c>
      <c r="CK12" s="599">
        <v>6</v>
      </c>
      <c r="CL12" s="599">
        <v>7</v>
      </c>
      <c r="CM12" s="599">
        <v>0</v>
      </c>
      <c r="CN12" s="257">
        <v>40</v>
      </c>
      <c r="CO12" s="251"/>
      <c r="CP12" s="599">
        <v>68</v>
      </c>
      <c r="CQ12" s="599">
        <v>18</v>
      </c>
      <c r="CR12" s="599">
        <v>41</v>
      </c>
      <c r="CS12" s="599">
        <v>34</v>
      </c>
      <c r="CT12" s="599">
        <v>22</v>
      </c>
      <c r="CU12" s="599">
        <v>32</v>
      </c>
      <c r="CV12" s="599">
        <v>125</v>
      </c>
      <c r="CW12" s="599">
        <v>64</v>
      </c>
      <c r="CX12" s="599">
        <v>18</v>
      </c>
      <c r="CY12" s="599">
        <v>19</v>
      </c>
      <c r="CZ12" s="599">
        <v>29</v>
      </c>
      <c r="DA12" s="599">
        <v>0</v>
      </c>
      <c r="DB12" s="257">
        <v>470</v>
      </c>
      <c r="DC12" s="599">
        <v>0</v>
      </c>
      <c r="DD12" s="599">
        <v>0</v>
      </c>
      <c r="DE12" s="599">
        <v>6</v>
      </c>
      <c r="DF12" s="599">
        <v>5</v>
      </c>
      <c r="DG12" s="599">
        <v>0</v>
      </c>
      <c r="DH12" s="599">
        <v>2</v>
      </c>
      <c r="DI12" s="599">
        <v>25</v>
      </c>
      <c r="DJ12" s="599">
        <v>20</v>
      </c>
      <c r="DK12" s="599">
        <v>14</v>
      </c>
      <c r="DL12" s="599">
        <v>3</v>
      </c>
      <c r="DM12" s="599">
        <v>6</v>
      </c>
      <c r="DN12" s="599">
        <v>0</v>
      </c>
      <c r="DO12" s="257">
        <v>81</v>
      </c>
      <c r="DP12" s="251"/>
    </row>
    <row r="13" spans="2:214" s="253" customFormat="1" thickBot="1" x14ac:dyDescent="0.25">
      <c r="B13" s="261"/>
      <c r="C13" s="262" t="s">
        <v>201</v>
      </c>
      <c r="D13" s="263"/>
      <c r="E13" s="776">
        <v>357</v>
      </c>
      <c r="F13" s="776">
        <v>174</v>
      </c>
      <c r="G13" s="776">
        <v>243</v>
      </c>
      <c r="H13" s="776">
        <v>391</v>
      </c>
      <c r="I13" s="776">
        <v>394</v>
      </c>
      <c r="J13" s="776">
        <v>391</v>
      </c>
      <c r="K13" s="776">
        <v>383</v>
      </c>
      <c r="L13" s="264">
        <v>367</v>
      </c>
      <c r="M13" s="264">
        <v>271</v>
      </c>
      <c r="N13" s="264">
        <v>415</v>
      </c>
      <c r="O13" s="264">
        <v>366</v>
      </c>
      <c r="P13" s="264">
        <v>0</v>
      </c>
      <c r="Q13" s="264">
        <v>3752</v>
      </c>
      <c r="R13" s="723"/>
      <c r="S13" s="264">
        <v>155</v>
      </c>
      <c r="T13" s="264">
        <v>74</v>
      </c>
      <c r="U13" s="264">
        <v>62</v>
      </c>
      <c r="V13" s="264">
        <v>157</v>
      </c>
      <c r="W13" s="264">
        <v>137</v>
      </c>
      <c r="X13" s="264">
        <v>162</v>
      </c>
      <c r="Y13" s="264">
        <v>222</v>
      </c>
      <c r="Z13" s="264">
        <v>157</v>
      </c>
      <c r="AA13" s="264">
        <v>118</v>
      </c>
      <c r="AB13" s="264">
        <v>226</v>
      </c>
      <c r="AC13" s="264">
        <v>235</v>
      </c>
      <c r="AD13" s="264">
        <v>0</v>
      </c>
      <c r="AE13" s="264">
        <v>1705</v>
      </c>
      <c r="AF13" s="723"/>
      <c r="AG13" s="723"/>
      <c r="AH13" s="723"/>
      <c r="AI13" s="251"/>
      <c r="AJ13" s="251"/>
      <c r="AK13" s="251"/>
      <c r="AL13" s="264">
        <v>816</v>
      </c>
      <c r="AM13" s="264">
        <v>397</v>
      </c>
      <c r="AN13" s="264">
        <v>402</v>
      </c>
      <c r="AO13" s="264">
        <v>635</v>
      </c>
      <c r="AP13" s="264">
        <v>647</v>
      </c>
      <c r="AQ13" s="264">
        <v>697</v>
      </c>
      <c r="AR13" s="264">
        <v>803</v>
      </c>
      <c r="AS13" s="264">
        <v>680</v>
      </c>
      <c r="AT13" s="264">
        <v>704</v>
      </c>
      <c r="AU13" s="264">
        <v>846</v>
      </c>
      <c r="AV13" s="264">
        <v>773</v>
      </c>
      <c r="AW13" s="264">
        <v>0</v>
      </c>
      <c r="AX13" s="264">
        <v>7400</v>
      </c>
      <c r="AY13" s="251"/>
      <c r="AZ13" s="459">
        <v>94</v>
      </c>
      <c r="BA13" s="264">
        <v>82</v>
      </c>
      <c r="BB13" s="264">
        <v>74</v>
      </c>
      <c r="BC13" s="264">
        <v>66</v>
      </c>
      <c r="BD13" s="264">
        <v>54</v>
      </c>
      <c r="BE13" s="264">
        <v>75</v>
      </c>
      <c r="BF13" s="264">
        <v>69</v>
      </c>
      <c r="BG13" s="264">
        <v>68</v>
      </c>
      <c r="BH13" s="264">
        <v>75</v>
      </c>
      <c r="BI13" s="264">
        <v>84</v>
      </c>
      <c r="BJ13" s="264">
        <v>60</v>
      </c>
      <c r="BK13" s="264">
        <v>0</v>
      </c>
      <c r="BL13" s="264">
        <v>801</v>
      </c>
      <c r="BM13" s="251"/>
      <c r="BN13" s="459">
        <v>103</v>
      </c>
      <c r="BO13" s="264">
        <v>90</v>
      </c>
      <c r="BP13" s="264">
        <v>82</v>
      </c>
      <c r="BQ13" s="264">
        <v>78</v>
      </c>
      <c r="BR13" s="264">
        <v>65</v>
      </c>
      <c r="BS13" s="264">
        <v>80</v>
      </c>
      <c r="BT13" s="264">
        <v>75</v>
      </c>
      <c r="BU13" s="264">
        <v>72</v>
      </c>
      <c r="BV13" s="264">
        <v>80</v>
      </c>
      <c r="BW13" s="264">
        <v>88</v>
      </c>
      <c r="BX13" s="264">
        <v>66</v>
      </c>
      <c r="BY13" s="264">
        <v>0</v>
      </c>
      <c r="BZ13" s="264">
        <v>879</v>
      </c>
      <c r="CB13" s="264">
        <v>71</v>
      </c>
      <c r="CC13" s="264">
        <v>53</v>
      </c>
      <c r="CD13" s="264">
        <v>84</v>
      </c>
      <c r="CE13" s="264">
        <v>85</v>
      </c>
      <c r="CF13" s="264">
        <v>49</v>
      </c>
      <c r="CG13" s="264">
        <v>79</v>
      </c>
      <c r="CH13" s="264">
        <v>67</v>
      </c>
      <c r="CI13" s="264">
        <v>92</v>
      </c>
      <c r="CJ13" s="264">
        <v>75</v>
      </c>
      <c r="CK13" s="264">
        <v>102</v>
      </c>
      <c r="CL13" s="264">
        <v>76</v>
      </c>
      <c r="CM13" s="264">
        <v>0</v>
      </c>
      <c r="CN13" s="264">
        <v>833</v>
      </c>
      <c r="CO13" s="251"/>
      <c r="CP13" s="459">
        <v>457</v>
      </c>
      <c r="CQ13" s="264">
        <v>235</v>
      </c>
      <c r="CR13" s="264">
        <v>366</v>
      </c>
      <c r="CS13" s="264">
        <v>334</v>
      </c>
      <c r="CT13" s="264">
        <v>314</v>
      </c>
      <c r="CU13" s="264">
        <v>357</v>
      </c>
      <c r="CV13" s="264">
        <v>454</v>
      </c>
      <c r="CW13" s="264">
        <v>367</v>
      </c>
      <c r="CX13" s="264">
        <v>266</v>
      </c>
      <c r="CY13" s="264">
        <v>382</v>
      </c>
      <c r="CZ13" s="264">
        <v>327</v>
      </c>
      <c r="DA13" s="264">
        <v>0</v>
      </c>
      <c r="DB13" s="264">
        <v>3859</v>
      </c>
      <c r="DC13" s="459">
        <v>90</v>
      </c>
      <c r="DD13" s="264">
        <v>166</v>
      </c>
      <c r="DE13" s="264">
        <v>102</v>
      </c>
      <c r="DF13" s="264">
        <v>186</v>
      </c>
      <c r="DG13" s="264">
        <v>211</v>
      </c>
      <c r="DH13" s="264">
        <v>260</v>
      </c>
      <c r="DI13" s="264">
        <v>241</v>
      </c>
      <c r="DJ13" s="264">
        <v>185</v>
      </c>
      <c r="DK13" s="264">
        <v>279</v>
      </c>
      <c r="DL13" s="264">
        <v>315</v>
      </c>
      <c r="DM13" s="264">
        <v>253</v>
      </c>
      <c r="DN13" s="264">
        <v>0</v>
      </c>
      <c r="DO13" s="264">
        <v>2288</v>
      </c>
      <c r="DP13" s="251"/>
    </row>
    <row r="14" spans="2:214" s="253" customFormat="1" ht="12" x14ac:dyDescent="0.2">
      <c r="C14" s="265"/>
      <c r="D14" s="265"/>
      <c r="E14" s="266"/>
      <c r="F14" s="266"/>
      <c r="G14" s="266"/>
      <c r="H14" s="266"/>
      <c r="I14" s="266"/>
      <c r="J14" s="266"/>
      <c r="K14" s="266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66"/>
      <c r="AM14" s="266"/>
      <c r="AN14" s="266"/>
      <c r="AO14" s="266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66"/>
      <c r="BA14" s="266"/>
      <c r="BB14" s="266"/>
      <c r="BC14" s="266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66"/>
      <c r="BO14" s="266"/>
      <c r="BP14" s="266"/>
      <c r="BQ14" s="266"/>
      <c r="BR14" s="251"/>
      <c r="BS14" s="251"/>
      <c r="BT14" s="251"/>
      <c r="BU14" s="251"/>
      <c r="BV14" s="251"/>
      <c r="BW14" s="251"/>
      <c r="BX14" s="251"/>
      <c r="BY14" s="251"/>
      <c r="BZ14" s="251"/>
      <c r="CB14" s="266"/>
      <c r="CC14" s="266"/>
      <c r="CD14" s="266"/>
      <c r="CE14" s="266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66"/>
      <c r="CQ14" s="266"/>
      <c r="CR14" s="266"/>
      <c r="CS14" s="266"/>
      <c r="CT14" s="251"/>
      <c r="CU14" s="251"/>
      <c r="CV14" s="251"/>
      <c r="CW14" s="251"/>
      <c r="CX14" s="251"/>
      <c r="CY14" s="251"/>
      <c r="CZ14" s="251"/>
      <c r="DA14" s="251"/>
      <c r="DB14" s="251"/>
      <c r="DC14" s="266"/>
      <c r="DD14" s="266"/>
      <c r="DE14" s="266"/>
      <c r="DF14" s="266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</row>
    <row r="15" spans="2:214" s="250" customFormat="1" ht="12" x14ac:dyDescent="0.2"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</row>
    <row r="16" spans="2:214" s="250" customFormat="1" ht="12" x14ac:dyDescent="0.2"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</row>
    <row r="17" spans="5:120" s="250" customFormat="1" ht="12" x14ac:dyDescent="0.2"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</row>
    <row r="18" spans="5:120" s="250" customFormat="1" ht="12" x14ac:dyDescent="0.2"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</row>
    <row r="19" spans="5:120" s="250" customFormat="1" ht="12" x14ac:dyDescent="0.2"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</row>
    <row r="20" spans="5:120" s="250" customFormat="1" ht="12" x14ac:dyDescent="0.2"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</row>
    <row r="21" spans="5:120" s="250" customFormat="1" ht="12" x14ac:dyDescent="0.2"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</row>
    <row r="22" spans="5:120" s="250" customFormat="1" ht="12" x14ac:dyDescent="0.2"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</row>
    <row r="23" spans="5:120" s="250" customFormat="1" ht="12" x14ac:dyDescent="0.2"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</row>
    <row r="24" spans="5:120" s="250" customFormat="1" ht="12" x14ac:dyDescent="0.2"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</row>
    <row r="25" spans="5:120" s="250" customFormat="1" ht="12" x14ac:dyDescent="0.2"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</row>
    <row r="26" spans="5:120" s="250" customFormat="1" ht="12" x14ac:dyDescent="0.2"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</row>
    <row r="27" spans="5:120" s="250" customFormat="1" ht="12" x14ac:dyDescent="0.2"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</row>
    <row r="28" spans="5:120" s="250" customFormat="1" ht="12" x14ac:dyDescent="0.2"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</row>
    <row r="29" spans="5:120" s="250" customFormat="1" ht="12" x14ac:dyDescent="0.2"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251"/>
      <c r="DL29" s="251"/>
      <c r="DM29" s="251"/>
      <c r="DN29" s="251"/>
      <c r="DO29" s="251"/>
      <c r="DP29" s="251"/>
    </row>
    <row r="30" spans="5:120" s="250" customFormat="1" ht="12" x14ac:dyDescent="0.2"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</row>
    <row r="31" spans="5:120" s="250" customFormat="1" ht="12" x14ac:dyDescent="0.2"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</row>
    <row r="32" spans="5:120" s="250" customFormat="1" ht="12" x14ac:dyDescent="0.2"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</row>
    <row r="33" spans="5:120" s="250" customFormat="1" ht="12" x14ac:dyDescent="0.2"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</row>
    <row r="34" spans="5:120" s="250" customFormat="1" ht="12" x14ac:dyDescent="0.2"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</row>
    <row r="35" spans="5:120" s="250" customFormat="1" ht="12" x14ac:dyDescent="0.2"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</row>
    <row r="36" spans="5:120" s="250" customFormat="1" ht="12" x14ac:dyDescent="0.2"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</row>
    <row r="37" spans="5:120" s="250" customFormat="1" ht="12" x14ac:dyDescent="0.2"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</row>
    <row r="38" spans="5:120" s="250" customFormat="1" ht="12" x14ac:dyDescent="0.2"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251"/>
      <c r="DL38" s="251"/>
      <c r="DM38" s="251"/>
      <c r="DN38" s="251"/>
      <c r="DO38" s="251"/>
      <c r="DP38" s="251"/>
    </row>
    <row r="39" spans="5:120" s="250" customFormat="1" ht="12" x14ac:dyDescent="0.2"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</row>
    <row r="40" spans="5:120" s="250" customFormat="1" ht="12" x14ac:dyDescent="0.2"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</row>
    <row r="41" spans="5:120" s="250" customFormat="1" ht="12" x14ac:dyDescent="0.2"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</row>
    <row r="42" spans="5:120" s="250" customFormat="1" ht="12" x14ac:dyDescent="0.2"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1"/>
      <c r="BT42" s="251"/>
      <c r="BU42" s="251"/>
      <c r="BV42" s="251"/>
      <c r="BW42" s="251"/>
      <c r="BX42" s="251"/>
      <c r="BY42" s="251"/>
      <c r="BZ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</row>
    <row r="43" spans="5:120" s="250" customFormat="1" ht="12" x14ac:dyDescent="0.2"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</row>
    <row r="44" spans="5:120" s="250" customFormat="1" ht="12" x14ac:dyDescent="0.2"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1"/>
      <c r="BT44" s="251"/>
      <c r="BU44" s="251"/>
      <c r="BV44" s="251"/>
      <c r="BW44" s="251"/>
      <c r="BX44" s="251"/>
      <c r="BY44" s="251"/>
      <c r="BZ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1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</row>
    <row r="45" spans="5:120" s="250" customFormat="1" ht="12" x14ac:dyDescent="0.2"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1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251"/>
      <c r="DL45" s="251"/>
      <c r="DM45" s="251"/>
      <c r="DN45" s="251"/>
      <c r="DO45" s="251"/>
      <c r="DP45" s="251"/>
    </row>
    <row r="46" spans="5:120" s="250" customFormat="1" ht="12" x14ac:dyDescent="0.2"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</row>
    <row r="47" spans="5:120" s="250" customFormat="1" ht="12" x14ac:dyDescent="0.2"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1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251"/>
      <c r="DL47" s="251"/>
      <c r="DM47" s="251"/>
      <c r="DN47" s="251"/>
      <c r="DO47" s="251"/>
      <c r="DP47" s="251"/>
    </row>
    <row r="48" spans="5:120" s="250" customFormat="1" ht="12" x14ac:dyDescent="0.2"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251"/>
      <c r="DL48" s="251"/>
      <c r="DM48" s="251"/>
      <c r="DN48" s="251"/>
      <c r="DO48" s="251"/>
      <c r="DP48" s="251"/>
    </row>
    <row r="49" spans="5:120" s="250" customFormat="1" ht="12" x14ac:dyDescent="0.2"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51"/>
      <c r="DF49" s="251"/>
      <c r="DG49" s="251"/>
      <c r="DH49" s="251"/>
      <c r="DI49" s="251"/>
      <c r="DJ49" s="251"/>
      <c r="DK49" s="251"/>
      <c r="DL49" s="251"/>
      <c r="DM49" s="251"/>
      <c r="DN49" s="251"/>
      <c r="DO49" s="251"/>
      <c r="DP49" s="251"/>
    </row>
    <row r="50" spans="5:120" s="250" customFormat="1" ht="12" x14ac:dyDescent="0.2"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1"/>
      <c r="BT50" s="251"/>
      <c r="BU50" s="251"/>
      <c r="BV50" s="251"/>
      <c r="BW50" s="251"/>
      <c r="BX50" s="251"/>
      <c r="BY50" s="251"/>
      <c r="BZ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1"/>
      <c r="CZ50" s="251"/>
      <c r="DA50" s="251"/>
      <c r="DB50" s="251"/>
      <c r="DC50" s="251"/>
      <c r="DD50" s="251"/>
      <c r="DE50" s="251"/>
      <c r="DF50" s="251"/>
      <c r="DG50" s="251"/>
      <c r="DH50" s="251"/>
      <c r="DI50" s="251"/>
      <c r="DJ50" s="251"/>
      <c r="DK50" s="251"/>
      <c r="DL50" s="251"/>
      <c r="DM50" s="251"/>
      <c r="DN50" s="251"/>
      <c r="DO50" s="251"/>
      <c r="DP50" s="251"/>
    </row>
    <row r="51" spans="5:120" s="250" customFormat="1" ht="12" x14ac:dyDescent="0.2"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1"/>
      <c r="CX51" s="251"/>
      <c r="CY51" s="251"/>
      <c r="CZ51" s="251"/>
      <c r="DA51" s="251"/>
      <c r="DB51" s="251"/>
      <c r="DC51" s="251"/>
      <c r="DD51" s="251"/>
      <c r="DE51" s="251"/>
      <c r="DF51" s="251"/>
      <c r="DG51" s="251"/>
      <c r="DH51" s="251"/>
      <c r="DI51" s="251"/>
      <c r="DJ51" s="251"/>
      <c r="DK51" s="251"/>
      <c r="DL51" s="251"/>
      <c r="DM51" s="251"/>
      <c r="DN51" s="251"/>
      <c r="DO51" s="251"/>
      <c r="DP51" s="251"/>
    </row>
    <row r="52" spans="5:120" s="250" customFormat="1" ht="12" x14ac:dyDescent="0.2"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</row>
    <row r="53" spans="5:120" s="250" customFormat="1" ht="12" x14ac:dyDescent="0.2"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251"/>
      <c r="DL53" s="251"/>
      <c r="DM53" s="251"/>
      <c r="DN53" s="251"/>
      <c r="DO53" s="251"/>
      <c r="DP53" s="251"/>
    </row>
    <row r="54" spans="5:120" s="250" customFormat="1" ht="12" x14ac:dyDescent="0.2"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</row>
    <row r="55" spans="5:120" s="250" customFormat="1" ht="12" x14ac:dyDescent="0.2"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251"/>
      <c r="DL55" s="251"/>
      <c r="DM55" s="251"/>
      <c r="DN55" s="251"/>
      <c r="DO55" s="251"/>
      <c r="DP55" s="251"/>
    </row>
    <row r="56" spans="5:120" s="250" customFormat="1" ht="12" x14ac:dyDescent="0.2"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251"/>
      <c r="BD56" s="251"/>
      <c r="BE56" s="251"/>
      <c r="BF56" s="251"/>
      <c r="BG56" s="251"/>
      <c r="BH56" s="251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1"/>
      <c r="CL56" s="251"/>
      <c r="CM56" s="251"/>
      <c r="CN56" s="251"/>
      <c r="CO56" s="251"/>
      <c r="CP56" s="251"/>
      <c r="CQ56" s="251"/>
      <c r="CR56" s="251"/>
      <c r="CS56" s="251"/>
      <c r="CT56" s="251"/>
      <c r="CU56" s="251"/>
      <c r="CV56" s="251"/>
      <c r="CW56" s="251"/>
      <c r="CX56" s="251"/>
      <c r="CY56" s="251"/>
      <c r="CZ56" s="251"/>
      <c r="DA56" s="251"/>
      <c r="DB56" s="251"/>
      <c r="DC56" s="251"/>
      <c r="DD56" s="251"/>
      <c r="DE56" s="251"/>
      <c r="DF56" s="251"/>
      <c r="DG56" s="251"/>
      <c r="DH56" s="251"/>
      <c r="DI56" s="251"/>
      <c r="DJ56" s="251"/>
      <c r="DK56" s="251"/>
      <c r="DL56" s="251"/>
      <c r="DM56" s="251"/>
      <c r="DN56" s="251"/>
      <c r="DO56" s="251"/>
      <c r="DP56" s="251"/>
    </row>
    <row r="57" spans="5:120" s="250" customFormat="1" ht="12" x14ac:dyDescent="0.2"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1"/>
      <c r="CV57" s="251"/>
      <c r="CW57" s="251"/>
      <c r="CX57" s="251"/>
      <c r="CY57" s="251"/>
      <c r="CZ57" s="251"/>
      <c r="DA57" s="251"/>
      <c r="DB57" s="251"/>
      <c r="DC57" s="251"/>
      <c r="DD57" s="251"/>
      <c r="DE57" s="251"/>
      <c r="DF57" s="251"/>
      <c r="DG57" s="251"/>
      <c r="DH57" s="251"/>
      <c r="DI57" s="251"/>
      <c r="DJ57" s="251"/>
      <c r="DK57" s="251"/>
      <c r="DL57" s="251"/>
      <c r="DM57" s="251"/>
      <c r="DN57" s="251"/>
      <c r="DO57" s="251"/>
      <c r="DP57" s="251"/>
    </row>
    <row r="58" spans="5:120" s="250" customFormat="1" ht="12" x14ac:dyDescent="0.2"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1"/>
      <c r="CV58" s="251"/>
      <c r="CW58" s="251"/>
      <c r="CX58" s="251"/>
      <c r="CY58" s="251"/>
      <c r="CZ58" s="251"/>
      <c r="DA58" s="251"/>
      <c r="DB58" s="251"/>
      <c r="DC58" s="251"/>
      <c r="DD58" s="251"/>
      <c r="DE58" s="251"/>
      <c r="DF58" s="251"/>
      <c r="DG58" s="251"/>
      <c r="DH58" s="251"/>
      <c r="DI58" s="251"/>
      <c r="DJ58" s="251"/>
      <c r="DK58" s="251"/>
      <c r="DL58" s="251"/>
      <c r="DM58" s="251"/>
      <c r="DN58" s="251"/>
      <c r="DO58" s="251"/>
      <c r="DP58" s="251"/>
    </row>
    <row r="59" spans="5:120" s="250" customFormat="1" ht="12" x14ac:dyDescent="0.2"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  <c r="CV59" s="251"/>
      <c r="CW59" s="251"/>
      <c r="CX59" s="251"/>
      <c r="CY59" s="251"/>
      <c r="CZ59" s="251"/>
      <c r="DA59" s="251"/>
      <c r="DB59" s="251"/>
      <c r="DC59" s="251"/>
      <c r="DD59" s="251"/>
      <c r="DE59" s="251"/>
      <c r="DF59" s="251"/>
      <c r="DG59" s="251"/>
      <c r="DH59" s="251"/>
      <c r="DI59" s="251"/>
      <c r="DJ59" s="251"/>
      <c r="DK59" s="251"/>
      <c r="DL59" s="251"/>
      <c r="DM59" s="251"/>
      <c r="DN59" s="251"/>
      <c r="DO59" s="251"/>
      <c r="DP59" s="251"/>
    </row>
    <row r="60" spans="5:120" s="250" customFormat="1" ht="12" x14ac:dyDescent="0.2"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  <c r="BB60" s="251"/>
      <c r="BC60" s="251"/>
      <c r="BD60" s="251"/>
      <c r="BE60" s="251"/>
      <c r="BF60" s="251"/>
      <c r="BG60" s="251"/>
      <c r="BH60" s="251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1"/>
      <c r="CZ60" s="251"/>
      <c r="DA60" s="251"/>
      <c r="DB60" s="251"/>
      <c r="DC60" s="251"/>
      <c r="DD60" s="251"/>
      <c r="DE60" s="251"/>
      <c r="DF60" s="251"/>
      <c r="DG60" s="251"/>
      <c r="DH60" s="251"/>
      <c r="DI60" s="251"/>
      <c r="DJ60" s="251"/>
      <c r="DK60" s="251"/>
      <c r="DL60" s="251"/>
      <c r="DM60" s="251"/>
      <c r="DN60" s="251"/>
      <c r="DO60" s="251"/>
      <c r="DP60" s="251"/>
    </row>
    <row r="61" spans="5:120" s="250" customFormat="1" ht="12" x14ac:dyDescent="0.2"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251"/>
      <c r="DF61" s="251"/>
      <c r="DG61" s="251"/>
      <c r="DH61" s="251"/>
      <c r="DI61" s="251"/>
      <c r="DJ61" s="251"/>
      <c r="DK61" s="251"/>
      <c r="DL61" s="251"/>
      <c r="DM61" s="251"/>
      <c r="DN61" s="251"/>
      <c r="DO61" s="251"/>
      <c r="DP61" s="251"/>
    </row>
    <row r="62" spans="5:120" s="250" customFormat="1" ht="12" x14ac:dyDescent="0.2"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1"/>
      <c r="BC62" s="251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1"/>
      <c r="CV62" s="251"/>
      <c r="CW62" s="251"/>
      <c r="CX62" s="251"/>
      <c r="CY62" s="251"/>
      <c r="CZ62" s="251"/>
      <c r="DA62" s="251"/>
      <c r="DB62" s="251"/>
      <c r="DC62" s="251"/>
      <c r="DD62" s="251"/>
      <c r="DE62" s="251"/>
      <c r="DF62" s="251"/>
      <c r="DG62" s="251"/>
      <c r="DH62" s="251"/>
      <c r="DI62" s="251"/>
      <c r="DJ62" s="251"/>
      <c r="DK62" s="251"/>
      <c r="DL62" s="251"/>
      <c r="DM62" s="251"/>
      <c r="DN62" s="251"/>
      <c r="DO62" s="251"/>
      <c r="DP62" s="251"/>
    </row>
    <row r="63" spans="5:120" s="250" customFormat="1" ht="12" x14ac:dyDescent="0.2"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/>
      <c r="CL63" s="251"/>
      <c r="CM63" s="251"/>
      <c r="CN63" s="251"/>
      <c r="CO63" s="251"/>
      <c r="CP63" s="251"/>
      <c r="CQ63" s="251"/>
      <c r="CR63" s="251"/>
      <c r="CS63" s="251"/>
      <c r="CT63" s="251"/>
      <c r="CU63" s="251"/>
      <c r="CV63" s="251"/>
      <c r="CW63" s="251"/>
      <c r="CX63" s="251"/>
      <c r="CY63" s="251"/>
      <c r="CZ63" s="251"/>
      <c r="DA63" s="251"/>
      <c r="DB63" s="251"/>
      <c r="DC63" s="251"/>
      <c r="DD63" s="251"/>
      <c r="DE63" s="251"/>
      <c r="DF63" s="251"/>
      <c r="DG63" s="251"/>
      <c r="DH63" s="251"/>
      <c r="DI63" s="251"/>
      <c r="DJ63" s="251"/>
      <c r="DK63" s="251"/>
      <c r="DL63" s="251"/>
      <c r="DM63" s="251"/>
      <c r="DN63" s="251"/>
      <c r="DO63" s="251"/>
      <c r="DP63" s="251"/>
    </row>
    <row r="64" spans="5:120" s="250" customFormat="1" ht="12" x14ac:dyDescent="0.2"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251"/>
      <c r="AU64" s="251"/>
      <c r="AV64" s="251"/>
      <c r="AW64" s="251"/>
      <c r="AX64" s="251"/>
      <c r="AY64" s="251"/>
      <c r="AZ64" s="251"/>
      <c r="BA64" s="251"/>
      <c r="BB64" s="251"/>
      <c r="BC64" s="251"/>
      <c r="BD64" s="251"/>
      <c r="BE64" s="251"/>
      <c r="BF64" s="251"/>
      <c r="BG64" s="251"/>
      <c r="BH64" s="251"/>
      <c r="BI64" s="251"/>
      <c r="BJ64" s="251"/>
      <c r="BK64" s="251"/>
      <c r="BL64" s="251"/>
      <c r="BM64" s="251"/>
      <c r="BN64" s="251"/>
      <c r="BO64" s="251"/>
      <c r="BP64" s="251"/>
      <c r="BQ64" s="251"/>
      <c r="BR64" s="251"/>
      <c r="BS64" s="251"/>
      <c r="BT64" s="251"/>
      <c r="BU64" s="251"/>
      <c r="BV64" s="251"/>
      <c r="BW64" s="251"/>
      <c r="BX64" s="251"/>
      <c r="BY64" s="251"/>
      <c r="BZ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/>
      <c r="CM64" s="251"/>
      <c r="CN64" s="251"/>
      <c r="CO64" s="251"/>
      <c r="CP64" s="251"/>
      <c r="CQ64" s="251"/>
      <c r="CR64" s="251"/>
      <c r="CS64" s="251"/>
      <c r="CT64" s="251"/>
      <c r="CU64" s="251"/>
      <c r="CV64" s="251"/>
      <c r="CW64" s="251"/>
      <c r="CX64" s="251"/>
      <c r="CY64" s="251"/>
      <c r="CZ64" s="251"/>
      <c r="DA64" s="251"/>
      <c r="DB64" s="251"/>
      <c r="DC64" s="251"/>
      <c r="DD64" s="251"/>
      <c r="DE64" s="251"/>
      <c r="DF64" s="251"/>
      <c r="DG64" s="251"/>
      <c r="DH64" s="251"/>
      <c r="DI64" s="251"/>
      <c r="DJ64" s="251"/>
      <c r="DK64" s="251"/>
      <c r="DL64" s="251"/>
      <c r="DM64" s="251"/>
      <c r="DN64" s="251"/>
      <c r="DO64" s="251"/>
      <c r="DP64" s="251"/>
    </row>
    <row r="65" spans="5:120" s="250" customFormat="1" ht="12" x14ac:dyDescent="0.2"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251"/>
      <c r="AX65" s="251"/>
      <c r="AY65" s="251"/>
      <c r="AZ65" s="251"/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1"/>
      <c r="CL65" s="251"/>
      <c r="CM65" s="251"/>
      <c r="CN65" s="251"/>
      <c r="CO65" s="251"/>
      <c r="CP65" s="251"/>
      <c r="CQ65" s="251"/>
      <c r="CR65" s="251"/>
      <c r="CS65" s="251"/>
      <c r="CT65" s="251"/>
      <c r="CU65" s="251"/>
      <c r="CV65" s="251"/>
      <c r="CW65" s="251"/>
      <c r="CX65" s="251"/>
      <c r="CY65" s="251"/>
      <c r="CZ65" s="251"/>
      <c r="DA65" s="251"/>
      <c r="DB65" s="251"/>
      <c r="DC65" s="251"/>
      <c r="DD65" s="251"/>
      <c r="DE65" s="251"/>
      <c r="DF65" s="251"/>
      <c r="DG65" s="251"/>
      <c r="DH65" s="251"/>
      <c r="DI65" s="251"/>
      <c r="DJ65" s="251"/>
      <c r="DK65" s="251"/>
      <c r="DL65" s="251"/>
      <c r="DM65" s="251"/>
      <c r="DN65" s="251"/>
      <c r="DO65" s="251"/>
      <c r="DP65" s="251"/>
    </row>
    <row r="66" spans="5:120" s="250" customFormat="1" ht="12" x14ac:dyDescent="0.2"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51"/>
      <c r="BD66" s="251"/>
      <c r="BE66" s="251"/>
      <c r="BF66" s="251"/>
      <c r="BG66" s="251"/>
      <c r="BH66" s="251"/>
      <c r="BI66" s="251"/>
      <c r="BJ66" s="251"/>
      <c r="BK66" s="251"/>
      <c r="BL66" s="251"/>
      <c r="BM66" s="251"/>
      <c r="BN66" s="251"/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1"/>
      <c r="CL66" s="251"/>
      <c r="CM66" s="251"/>
      <c r="CN66" s="251"/>
      <c r="CO66" s="251"/>
      <c r="CP66" s="251"/>
      <c r="CQ66" s="251"/>
      <c r="CR66" s="251"/>
      <c r="CS66" s="251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251"/>
      <c r="DL66" s="251"/>
      <c r="DM66" s="251"/>
      <c r="DN66" s="251"/>
      <c r="DO66" s="251"/>
      <c r="DP66" s="251"/>
    </row>
    <row r="67" spans="5:120" s="250" customFormat="1" ht="12" x14ac:dyDescent="0.2"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1"/>
      <c r="BV67" s="251"/>
      <c r="BW67" s="251"/>
      <c r="BX67" s="251"/>
      <c r="BY67" s="251"/>
      <c r="BZ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1"/>
      <c r="CL67" s="251"/>
      <c r="CM67" s="251"/>
      <c r="CN67" s="251"/>
      <c r="CO67" s="251"/>
      <c r="CP67" s="251"/>
      <c r="CQ67" s="251"/>
      <c r="CR67" s="251"/>
      <c r="CS67" s="251"/>
      <c r="CT67" s="251"/>
      <c r="CU67" s="251"/>
      <c r="CV67" s="251"/>
      <c r="CW67" s="251"/>
      <c r="CX67" s="251"/>
      <c r="CY67" s="251"/>
      <c r="CZ67" s="251"/>
      <c r="DA67" s="251"/>
      <c r="DB67" s="251"/>
      <c r="DC67" s="251"/>
      <c r="DD67" s="251"/>
      <c r="DE67" s="251"/>
      <c r="DF67" s="251"/>
      <c r="DG67" s="251"/>
      <c r="DH67" s="251"/>
      <c r="DI67" s="251"/>
      <c r="DJ67" s="251"/>
      <c r="DK67" s="251"/>
      <c r="DL67" s="251"/>
      <c r="DM67" s="251"/>
      <c r="DN67" s="251"/>
      <c r="DO67" s="251"/>
      <c r="DP67" s="251"/>
    </row>
    <row r="68" spans="5:120" s="250" customFormat="1" ht="12" x14ac:dyDescent="0.2"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/>
      <c r="CQ68" s="251"/>
      <c r="CR68" s="251"/>
      <c r="CS68" s="251"/>
      <c r="CT68" s="251"/>
      <c r="CU68" s="251"/>
      <c r="CV68" s="251"/>
      <c r="CW68" s="251"/>
      <c r="CX68" s="251"/>
      <c r="CY68" s="251"/>
      <c r="CZ68" s="251"/>
      <c r="DA68" s="251"/>
      <c r="DB68" s="251"/>
      <c r="DC68" s="251"/>
      <c r="DD68" s="251"/>
      <c r="DE68" s="251"/>
      <c r="DF68" s="251"/>
      <c r="DG68" s="251"/>
      <c r="DH68" s="251"/>
      <c r="DI68" s="251"/>
      <c r="DJ68" s="251"/>
      <c r="DK68" s="251"/>
      <c r="DL68" s="251"/>
      <c r="DM68" s="251"/>
      <c r="DN68" s="251"/>
      <c r="DO68" s="251"/>
      <c r="DP68" s="251"/>
    </row>
    <row r="69" spans="5:120" s="250" customFormat="1" ht="12" x14ac:dyDescent="0.2"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  <c r="BB69" s="251"/>
      <c r="BC69" s="251"/>
      <c r="BD69" s="251"/>
      <c r="BE69" s="251"/>
      <c r="BF69" s="251"/>
      <c r="BG69" s="251"/>
      <c r="BH69" s="251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/>
      <c r="CR69" s="251"/>
      <c r="CS69" s="251"/>
      <c r="CT69" s="251"/>
      <c r="CU69" s="251"/>
      <c r="CV69" s="251"/>
      <c r="CW69" s="251"/>
      <c r="CX69" s="251"/>
      <c r="CY69" s="251"/>
      <c r="CZ69" s="251"/>
      <c r="DA69" s="251"/>
      <c r="DB69" s="251"/>
      <c r="DC69" s="251"/>
      <c r="DD69" s="251"/>
      <c r="DE69" s="251"/>
      <c r="DF69" s="251"/>
      <c r="DG69" s="251"/>
      <c r="DH69" s="251"/>
      <c r="DI69" s="251"/>
      <c r="DJ69" s="251"/>
      <c r="DK69" s="251"/>
      <c r="DL69" s="251"/>
      <c r="DM69" s="251"/>
      <c r="DN69" s="251"/>
      <c r="DO69" s="251"/>
      <c r="DP69" s="251"/>
    </row>
    <row r="70" spans="5:120" s="250" customFormat="1" ht="12" x14ac:dyDescent="0.2"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1"/>
      <c r="AX70" s="251"/>
      <c r="AY70" s="251"/>
      <c r="AZ70" s="251"/>
      <c r="BA70" s="251"/>
      <c r="BB70" s="251"/>
      <c r="BC70" s="251"/>
      <c r="BD70" s="251"/>
      <c r="BE70" s="251"/>
      <c r="BF70" s="251"/>
      <c r="BG70" s="251"/>
      <c r="BH70" s="251"/>
      <c r="BI70" s="251"/>
      <c r="BJ70" s="251"/>
      <c r="BK70" s="251"/>
      <c r="BL70" s="251"/>
      <c r="BM70" s="251"/>
      <c r="BN70" s="251"/>
      <c r="BO70" s="251"/>
      <c r="BP70" s="251"/>
      <c r="BQ70" s="251"/>
      <c r="BR70" s="251"/>
      <c r="BS70" s="251"/>
      <c r="BT70" s="251"/>
      <c r="BU70" s="251"/>
      <c r="BV70" s="251"/>
      <c r="BW70" s="251"/>
      <c r="BX70" s="251"/>
      <c r="BY70" s="251"/>
      <c r="BZ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  <c r="CM70" s="251"/>
      <c r="CN70" s="251"/>
      <c r="CO70" s="251"/>
      <c r="CP70" s="251"/>
      <c r="CQ70" s="251"/>
      <c r="CR70" s="251"/>
      <c r="CS70" s="251"/>
      <c r="CT70" s="251"/>
      <c r="CU70" s="251"/>
      <c r="CV70" s="251"/>
      <c r="CW70" s="251"/>
      <c r="CX70" s="251"/>
      <c r="CY70" s="251"/>
      <c r="CZ70" s="251"/>
      <c r="DA70" s="251"/>
      <c r="DB70" s="251"/>
      <c r="DC70" s="251"/>
      <c r="DD70" s="251"/>
      <c r="DE70" s="251"/>
      <c r="DF70" s="251"/>
      <c r="DG70" s="251"/>
      <c r="DH70" s="251"/>
      <c r="DI70" s="251"/>
      <c r="DJ70" s="251"/>
      <c r="DK70" s="251"/>
      <c r="DL70" s="251"/>
      <c r="DM70" s="251"/>
      <c r="DN70" s="251"/>
      <c r="DO70" s="251"/>
      <c r="DP70" s="251"/>
    </row>
    <row r="71" spans="5:120" s="250" customFormat="1" ht="12" x14ac:dyDescent="0.2"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1"/>
      <c r="AX71" s="251"/>
      <c r="AY71" s="251"/>
      <c r="AZ71" s="251"/>
      <c r="BA71" s="251"/>
      <c r="BB71" s="251"/>
      <c r="BC71" s="251"/>
      <c r="BD71" s="251"/>
      <c r="BE71" s="251"/>
      <c r="BF71" s="251"/>
      <c r="BG71" s="251"/>
      <c r="BH71" s="251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/>
      <c r="CT71" s="251"/>
      <c r="CU71" s="251"/>
      <c r="CV71" s="251"/>
      <c r="CW71" s="251"/>
      <c r="CX71" s="251"/>
      <c r="CY71" s="251"/>
      <c r="CZ71" s="251"/>
      <c r="DA71" s="251"/>
      <c r="DB71" s="251"/>
      <c r="DC71" s="251"/>
      <c r="DD71" s="251"/>
      <c r="DE71" s="251"/>
      <c r="DF71" s="251"/>
      <c r="DG71" s="251"/>
      <c r="DH71" s="251"/>
      <c r="DI71" s="251"/>
      <c r="DJ71" s="251"/>
      <c r="DK71" s="251"/>
      <c r="DL71" s="251"/>
      <c r="DM71" s="251"/>
      <c r="DN71" s="251"/>
      <c r="DO71" s="251"/>
      <c r="DP71" s="251"/>
    </row>
    <row r="72" spans="5:120" s="250" customFormat="1" ht="12" x14ac:dyDescent="0.2"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/>
      <c r="AS72" s="251"/>
      <c r="AT72" s="251"/>
      <c r="AU72" s="251"/>
      <c r="AV72" s="251"/>
      <c r="AW72" s="251"/>
      <c r="AX72" s="251"/>
      <c r="AY72" s="251"/>
      <c r="AZ72" s="251"/>
      <c r="BA72" s="251"/>
      <c r="BB72" s="251"/>
      <c r="BC72" s="251"/>
      <c r="BD72" s="251"/>
      <c r="BE72" s="251"/>
      <c r="BF72" s="251"/>
      <c r="BG72" s="251"/>
      <c r="BH72" s="251"/>
      <c r="BI72" s="251"/>
      <c r="BJ72" s="251"/>
      <c r="BK72" s="251"/>
      <c r="BL72" s="251"/>
      <c r="BM72" s="251"/>
      <c r="BN72" s="251"/>
      <c r="BO72" s="251"/>
      <c r="BP72" s="251"/>
      <c r="BQ72" s="251"/>
      <c r="BR72" s="251"/>
      <c r="BS72" s="251"/>
      <c r="BT72" s="251"/>
      <c r="BU72" s="251"/>
      <c r="BV72" s="251"/>
      <c r="BW72" s="251"/>
      <c r="BX72" s="251"/>
      <c r="BY72" s="251"/>
      <c r="BZ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1"/>
      <c r="CL72" s="251"/>
      <c r="CM72" s="251"/>
      <c r="CN72" s="251"/>
      <c r="CO72" s="251"/>
      <c r="CP72" s="251"/>
      <c r="CQ72" s="251"/>
      <c r="CR72" s="251"/>
      <c r="CS72" s="251"/>
      <c r="CT72" s="251"/>
      <c r="CU72" s="251"/>
      <c r="CV72" s="251"/>
      <c r="CW72" s="251"/>
      <c r="CX72" s="251"/>
      <c r="CY72" s="251"/>
      <c r="CZ72" s="251"/>
      <c r="DA72" s="251"/>
      <c r="DB72" s="251"/>
      <c r="DC72" s="251"/>
      <c r="DD72" s="251"/>
      <c r="DE72" s="251"/>
      <c r="DF72" s="251"/>
      <c r="DG72" s="251"/>
      <c r="DH72" s="251"/>
      <c r="DI72" s="251"/>
      <c r="DJ72" s="251"/>
      <c r="DK72" s="251"/>
      <c r="DL72" s="251"/>
      <c r="DM72" s="251"/>
      <c r="DN72" s="251"/>
      <c r="DO72" s="251"/>
      <c r="DP72" s="251"/>
    </row>
    <row r="73" spans="5:120" s="250" customFormat="1" ht="12" x14ac:dyDescent="0.2"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51"/>
      <c r="AT73" s="251"/>
      <c r="AU73" s="251"/>
      <c r="AV73" s="251"/>
      <c r="AW73" s="251"/>
      <c r="AX73" s="251"/>
      <c r="AY73" s="251"/>
      <c r="AZ73" s="251"/>
      <c r="BA73" s="251"/>
      <c r="BB73" s="251"/>
      <c r="BC73" s="251"/>
      <c r="BD73" s="251"/>
      <c r="BE73" s="251"/>
      <c r="BF73" s="251"/>
      <c r="BG73" s="251"/>
      <c r="BH73" s="251"/>
      <c r="BI73" s="251"/>
      <c r="BJ73" s="251"/>
      <c r="BK73" s="251"/>
      <c r="BL73" s="251"/>
      <c r="BM73" s="251"/>
      <c r="BN73" s="251"/>
      <c r="BO73" s="251"/>
      <c r="BP73" s="251"/>
      <c r="BQ73" s="251"/>
      <c r="BR73" s="251"/>
      <c r="BS73" s="251"/>
      <c r="BT73" s="251"/>
      <c r="BU73" s="251"/>
      <c r="BV73" s="251"/>
      <c r="BW73" s="251"/>
      <c r="BX73" s="251"/>
      <c r="BY73" s="251"/>
      <c r="BZ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1"/>
      <c r="CL73" s="251"/>
      <c r="CM73" s="251"/>
      <c r="CN73" s="251"/>
      <c r="CO73" s="251"/>
      <c r="CP73" s="251"/>
      <c r="CQ73" s="251"/>
      <c r="CR73" s="251"/>
      <c r="CS73" s="251"/>
      <c r="CT73" s="251"/>
      <c r="CU73" s="251"/>
      <c r="CV73" s="251"/>
      <c r="CW73" s="251"/>
      <c r="CX73" s="251"/>
      <c r="CY73" s="251"/>
      <c r="CZ73" s="251"/>
      <c r="DA73" s="251"/>
      <c r="DB73" s="251"/>
      <c r="DC73" s="251"/>
      <c r="DD73" s="251"/>
      <c r="DE73" s="251"/>
      <c r="DF73" s="251"/>
      <c r="DG73" s="251"/>
      <c r="DH73" s="251"/>
      <c r="DI73" s="251"/>
      <c r="DJ73" s="251"/>
      <c r="DK73" s="251"/>
      <c r="DL73" s="251"/>
      <c r="DM73" s="251"/>
      <c r="DN73" s="251"/>
      <c r="DO73" s="251"/>
      <c r="DP73" s="251"/>
    </row>
    <row r="74" spans="5:120" s="250" customFormat="1" ht="12" x14ac:dyDescent="0.2"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51"/>
      <c r="CW74" s="251"/>
      <c r="CX74" s="251"/>
      <c r="CY74" s="251"/>
      <c r="CZ74" s="251"/>
      <c r="DA74" s="251"/>
      <c r="DB74" s="251"/>
      <c r="DC74" s="251"/>
      <c r="DD74" s="251"/>
      <c r="DE74" s="251"/>
      <c r="DF74" s="251"/>
      <c r="DG74" s="251"/>
      <c r="DH74" s="251"/>
      <c r="DI74" s="251"/>
      <c r="DJ74" s="251"/>
      <c r="DK74" s="251"/>
      <c r="DL74" s="251"/>
      <c r="DM74" s="251"/>
      <c r="DN74" s="251"/>
      <c r="DO74" s="251"/>
      <c r="DP74" s="251"/>
    </row>
    <row r="75" spans="5:120" s="250" customFormat="1" ht="12" x14ac:dyDescent="0.2"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251"/>
      <c r="BT75" s="251"/>
      <c r="BU75" s="251"/>
      <c r="BV75" s="251"/>
      <c r="BW75" s="251"/>
      <c r="BX75" s="251"/>
      <c r="BY75" s="251"/>
      <c r="BZ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1"/>
      <c r="CL75" s="251"/>
      <c r="CM75" s="251"/>
      <c r="CN75" s="251"/>
      <c r="CO75" s="251"/>
      <c r="CP75" s="251"/>
      <c r="CQ75" s="251"/>
      <c r="CR75" s="251"/>
      <c r="CS75" s="251"/>
      <c r="CT75" s="251"/>
      <c r="CU75" s="251"/>
      <c r="CV75" s="251"/>
      <c r="CW75" s="251"/>
      <c r="CX75" s="251"/>
      <c r="CY75" s="251"/>
      <c r="CZ75" s="251"/>
      <c r="DA75" s="251"/>
      <c r="DB75" s="251"/>
      <c r="DC75" s="251"/>
      <c r="DD75" s="251"/>
      <c r="DE75" s="251"/>
      <c r="DF75" s="251"/>
      <c r="DG75" s="251"/>
      <c r="DH75" s="251"/>
      <c r="DI75" s="251"/>
      <c r="DJ75" s="251"/>
      <c r="DK75" s="251"/>
      <c r="DL75" s="251"/>
      <c r="DM75" s="251"/>
      <c r="DN75" s="251"/>
      <c r="DO75" s="251"/>
      <c r="DP75" s="251"/>
    </row>
    <row r="76" spans="5:120" s="250" customFormat="1" ht="12" x14ac:dyDescent="0.2"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  <c r="AM76" s="251"/>
      <c r="AN76" s="251"/>
      <c r="AO76" s="251"/>
      <c r="AP76" s="25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BO76" s="251"/>
      <c r="BP76" s="251"/>
      <c r="BQ76" s="251"/>
      <c r="BR76" s="251"/>
      <c r="BS76" s="251"/>
      <c r="BT76" s="251"/>
      <c r="BU76" s="251"/>
      <c r="BV76" s="251"/>
      <c r="BW76" s="251"/>
      <c r="BX76" s="251"/>
      <c r="BY76" s="251"/>
      <c r="BZ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1"/>
      <c r="CL76" s="251"/>
      <c r="CM76" s="251"/>
      <c r="CN76" s="251"/>
      <c r="CO76" s="251"/>
      <c r="CP76" s="251"/>
      <c r="CQ76" s="251"/>
      <c r="CR76" s="251"/>
      <c r="CS76" s="251"/>
      <c r="CT76" s="251"/>
      <c r="CU76" s="251"/>
      <c r="CV76" s="251"/>
      <c r="CW76" s="251"/>
      <c r="CX76" s="251"/>
      <c r="CY76" s="251"/>
      <c r="CZ76" s="251"/>
      <c r="DA76" s="251"/>
      <c r="DB76" s="251"/>
      <c r="DC76" s="251"/>
      <c r="DD76" s="251"/>
      <c r="DE76" s="251"/>
      <c r="DF76" s="251"/>
      <c r="DG76" s="251"/>
      <c r="DH76" s="251"/>
      <c r="DI76" s="251"/>
      <c r="DJ76" s="251"/>
      <c r="DK76" s="251"/>
      <c r="DL76" s="251"/>
      <c r="DM76" s="251"/>
      <c r="DN76" s="251"/>
      <c r="DO76" s="251"/>
      <c r="DP76" s="251"/>
    </row>
    <row r="77" spans="5:120" s="250" customFormat="1" ht="12" x14ac:dyDescent="0.2"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  <c r="AM77" s="251"/>
      <c r="AN77" s="251"/>
      <c r="AO77" s="251"/>
      <c r="AP77" s="25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BO77" s="251"/>
      <c r="BP77" s="251"/>
      <c r="BQ77" s="251"/>
      <c r="BR77" s="251"/>
      <c r="BS77" s="251"/>
      <c r="BT77" s="251"/>
      <c r="BU77" s="251"/>
      <c r="BV77" s="251"/>
      <c r="BW77" s="251"/>
      <c r="BX77" s="251"/>
      <c r="BY77" s="251"/>
      <c r="BZ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1"/>
      <c r="CL77" s="251"/>
      <c r="CM77" s="251"/>
      <c r="CN77" s="251"/>
      <c r="CO77" s="251"/>
      <c r="CP77" s="251"/>
      <c r="CQ77" s="251"/>
      <c r="CR77" s="251"/>
      <c r="CS77" s="251"/>
      <c r="CT77" s="251"/>
      <c r="CU77" s="251"/>
      <c r="CV77" s="251"/>
      <c r="CW77" s="251"/>
      <c r="CX77" s="251"/>
      <c r="CY77" s="251"/>
      <c r="CZ77" s="251"/>
      <c r="DA77" s="251"/>
      <c r="DB77" s="251"/>
      <c r="DC77" s="251"/>
      <c r="DD77" s="251"/>
      <c r="DE77" s="251"/>
      <c r="DF77" s="251"/>
      <c r="DG77" s="251"/>
      <c r="DH77" s="251"/>
      <c r="DI77" s="251"/>
      <c r="DJ77" s="251"/>
      <c r="DK77" s="251"/>
      <c r="DL77" s="251"/>
      <c r="DM77" s="251"/>
      <c r="DN77" s="251"/>
      <c r="DO77" s="251"/>
      <c r="DP77" s="251"/>
    </row>
    <row r="78" spans="5:120" s="250" customFormat="1" ht="12" x14ac:dyDescent="0.2"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  <c r="AM78" s="251"/>
      <c r="AN78" s="251"/>
      <c r="AO78" s="251"/>
      <c r="AP78" s="25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BO78" s="251"/>
      <c r="BP78" s="251"/>
      <c r="BQ78" s="251"/>
      <c r="BR78" s="251"/>
      <c r="BS78" s="251"/>
      <c r="BT78" s="251"/>
      <c r="BU78" s="251"/>
      <c r="BV78" s="251"/>
      <c r="BW78" s="251"/>
      <c r="BX78" s="251"/>
      <c r="BY78" s="251"/>
      <c r="BZ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251"/>
      <c r="DF78" s="251"/>
      <c r="DG78" s="251"/>
      <c r="DH78" s="251"/>
      <c r="DI78" s="251"/>
      <c r="DJ78" s="251"/>
      <c r="DK78" s="251"/>
      <c r="DL78" s="251"/>
      <c r="DM78" s="251"/>
      <c r="DN78" s="251"/>
      <c r="DO78" s="251"/>
      <c r="DP78" s="251"/>
    </row>
    <row r="79" spans="5:120" s="250" customFormat="1" ht="12" x14ac:dyDescent="0.2"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BO79" s="251"/>
      <c r="BP79" s="251"/>
      <c r="BQ79" s="251"/>
      <c r="BR79" s="251"/>
      <c r="BS79" s="251"/>
      <c r="BT79" s="251"/>
      <c r="BU79" s="251"/>
      <c r="BV79" s="251"/>
      <c r="BW79" s="251"/>
      <c r="BX79" s="251"/>
      <c r="BY79" s="251"/>
      <c r="BZ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1"/>
      <c r="CL79" s="251"/>
      <c r="CM79" s="251"/>
      <c r="CN79" s="251"/>
      <c r="CO79" s="251"/>
      <c r="CP79" s="251"/>
      <c r="CQ79" s="251"/>
      <c r="CR79" s="251"/>
      <c r="CS79" s="251"/>
      <c r="CT79" s="251"/>
      <c r="CU79" s="251"/>
      <c r="CV79" s="251"/>
      <c r="CW79" s="251"/>
      <c r="CX79" s="251"/>
      <c r="CY79" s="251"/>
      <c r="CZ79" s="251"/>
      <c r="DA79" s="251"/>
      <c r="DB79" s="251"/>
      <c r="DC79" s="251"/>
      <c r="DD79" s="251"/>
      <c r="DE79" s="251"/>
      <c r="DF79" s="251"/>
      <c r="DG79" s="251"/>
      <c r="DH79" s="251"/>
      <c r="DI79" s="251"/>
      <c r="DJ79" s="251"/>
      <c r="DK79" s="251"/>
      <c r="DL79" s="251"/>
      <c r="DM79" s="251"/>
      <c r="DN79" s="251"/>
      <c r="DO79" s="251"/>
      <c r="DP79" s="251"/>
    </row>
    <row r="80" spans="5:120" s="250" customFormat="1" ht="12" x14ac:dyDescent="0.2"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251"/>
    </row>
    <row r="81" spans="2:215" s="250" customFormat="1" ht="12" x14ac:dyDescent="0.2"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51"/>
      <c r="AT81" s="251"/>
      <c r="AU81" s="251"/>
      <c r="AV81" s="251"/>
      <c r="AW81" s="251"/>
      <c r="AX81" s="251"/>
      <c r="AY81" s="251"/>
      <c r="AZ81" s="251"/>
      <c r="BA81" s="251"/>
      <c r="BB81" s="251"/>
      <c r="BC81" s="251"/>
      <c r="BD81" s="251"/>
      <c r="BE81" s="251"/>
      <c r="BF81" s="251"/>
      <c r="BG81" s="251"/>
      <c r="BH81" s="251"/>
      <c r="BI81" s="251"/>
      <c r="BJ81" s="251"/>
      <c r="BK81" s="251"/>
      <c r="BL81" s="251"/>
      <c r="BM81" s="251"/>
      <c r="BN81" s="251"/>
      <c r="BO81" s="251"/>
      <c r="BP81" s="251"/>
      <c r="BQ81" s="251"/>
      <c r="BR81" s="251"/>
      <c r="BS81" s="251"/>
      <c r="BT81" s="251"/>
      <c r="BU81" s="251"/>
      <c r="BV81" s="251"/>
      <c r="BW81" s="251"/>
      <c r="BX81" s="251"/>
      <c r="BY81" s="251"/>
      <c r="BZ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1"/>
      <c r="CL81" s="251"/>
      <c r="CM81" s="251"/>
      <c r="CN81" s="251"/>
      <c r="CO81" s="251"/>
      <c r="CP81" s="251"/>
      <c r="CQ81" s="251"/>
      <c r="CR81" s="251"/>
      <c r="CS81" s="251"/>
      <c r="CT81" s="251"/>
      <c r="CU81" s="251"/>
      <c r="CV81" s="251"/>
      <c r="CW81" s="251"/>
      <c r="CX81" s="251"/>
      <c r="CY81" s="251"/>
      <c r="CZ81" s="251"/>
      <c r="DA81" s="251"/>
      <c r="DB81" s="251"/>
      <c r="DC81" s="251"/>
      <c r="DD81" s="251"/>
      <c r="DE81" s="251"/>
      <c r="DF81" s="251"/>
      <c r="DG81" s="251"/>
      <c r="DH81" s="251"/>
      <c r="DI81" s="251"/>
      <c r="DJ81" s="251"/>
      <c r="DK81" s="251"/>
      <c r="DL81" s="251"/>
      <c r="DM81" s="251"/>
      <c r="DN81" s="251"/>
      <c r="DO81" s="251"/>
      <c r="DP81" s="251"/>
    </row>
    <row r="82" spans="2:215" s="250" customFormat="1" ht="12" x14ac:dyDescent="0.2"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  <c r="BC82" s="251"/>
      <c r="BD82" s="251"/>
      <c r="BE82" s="251"/>
      <c r="BF82" s="251"/>
      <c r="BG82" s="251"/>
      <c r="BH82" s="251"/>
      <c r="BI82" s="251"/>
      <c r="BJ82" s="251"/>
      <c r="BK82" s="251"/>
      <c r="BL82" s="251"/>
      <c r="BM82" s="251"/>
      <c r="BN82" s="251"/>
      <c r="BO82" s="251"/>
      <c r="BP82" s="251"/>
      <c r="BQ82" s="251"/>
      <c r="BR82" s="251"/>
      <c r="BS82" s="251"/>
      <c r="BT82" s="251"/>
      <c r="BU82" s="251"/>
      <c r="BV82" s="251"/>
      <c r="BW82" s="251"/>
      <c r="BX82" s="251"/>
      <c r="BY82" s="251"/>
      <c r="BZ82" s="251"/>
      <c r="CB82" s="251"/>
      <c r="CC82" s="251"/>
      <c r="CD82" s="251"/>
      <c r="CE82" s="251"/>
      <c r="CF82" s="251"/>
      <c r="CG82" s="251"/>
      <c r="CH82" s="251"/>
      <c r="CI82" s="251"/>
      <c r="CJ82" s="251"/>
      <c r="CK82" s="251"/>
      <c r="CL82" s="251"/>
      <c r="CM82" s="251"/>
      <c r="CN82" s="251"/>
      <c r="CO82" s="251"/>
      <c r="CP82" s="251"/>
      <c r="CQ82" s="251"/>
      <c r="CR82" s="251"/>
      <c r="CS82" s="251"/>
      <c r="CT82" s="251"/>
      <c r="CU82" s="251"/>
      <c r="CV82" s="251"/>
      <c r="CW82" s="251"/>
      <c r="CX82" s="251"/>
      <c r="CY82" s="251"/>
      <c r="CZ82" s="251"/>
      <c r="DA82" s="251"/>
      <c r="DB82" s="251"/>
      <c r="DC82" s="251"/>
      <c r="DD82" s="251"/>
      <c r="DE82" s="251"/>
      <c r="DF82" s="251"/>
      <c r="DG82" s="251"/>
      <c r="DH82" s="251"/>
      <c r="DI82" s="251"/>
      <c r="DJ82" s="251"/>
      <c r="DK82" s="251"/>
      <c r="DL82" s="251"/>
      <c r="DM82" s="251"/>
      <c r="DN82" s="251"/>
      <c r="DO82" s="251"/>
      <c r="DP82" s="251"/>
    </row>
    <row r="83" spans="2:215" s="250" customFormat="1" ht="12" x14ac:dyDescent="0.2"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251"/>
      <c r="BM83" s="251"/>
      <c r="BN83" s="251"/>
      <c r="BO83" s="251"/>
      <c r="BP83" s="251"/>
      <c r="BQ83" s="251"/>
      <c r="BR83" s="251"/>
      <c r="BS83" s="251"/>
      <c r="BT83" s="251"/>
      <c r="BU83" s="251"/>
      <c r="BV83" s="251"/>
      <c r="BW83" s="251"/>
      <c r="BX83" s="251"/>
      <c r="BY83" s="251"/>
      <c r="BZ83" s="251"/>
      <c r="CB83" s="251"/>
      <c r="CC83" s="251"/>
      <c r="CD83" s="251"/>
      <c r="CE83" s="251"/>
      <c r="CF83" s="251"/>
      <c r="CG83" s="251"/>
      <c r="CH83" s="251"/>
      <c r="CI83" s="251"/>
      <c r="CJ83" s="251"/>
      <c r="CK83" s="251"/>
      <c r="CL83" s="251"/>
      <c r="CM83" s="251"/>
      <c r="CN83" s="251"/>
      <c r="CO83" s="251"/>
      <c r="CP83" s="251"/>
      <c r="CQ83" s="251"/>
      <c r="CR83" s="251"/>
      <c r="CS83" s="251"/>
      <c r="CT83" s="251"/>
      <c r="CU83" s="251"/>
      <c r="CV83" s="251"/>
      <c r="CW83" s="251"/>
      <c r="CX83" s="251"/>
      <c r="CY83" s="251"/>
      <c r="CZ83" s="251"/>
      <c r="DA83" s="251"/>
      <c r="DB83" s="251"/>
      <c r="DC83" s="251"/>
      <c r="DD83" s="251"/>
      <c r="DE83" s="251"/>
      <c r="DF83" s="251"/>
      <c r="DG83" s="251"/>
      <c r="DH83" s="251"/>
      <c r="DI83" s="251"/>
      <c r="DJ83" s="251"/>
      <c r="DK83" s="251"/>
      <c r="DL83" s="251"/>
      <c r="DM83" s="251"/>
      <c r="DN83" s="251"/>
      <c r="DO83" s="251"/>
      <c r="DP83" s="251"/>
    </row>
    <row r="84" spans="2:215" s="250" customFormat="1" ht="12" x14ac:dyDescent="0.2"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251"/>
      <c r="AN84" s="251"/>
      <c r="AO84" s="251"/>
      <c r="AP84" s="251"/>
      <c r="AQ84" s="251"/>
      <c r="AR84" s="251"/>
      <c r="AS84" s="251"/>
      <c r="AT84" s="251"/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251"/>
      <c r="BL84" s="251"/>
      <c r="BM84" s="251"/>
      <c r="BN84" s="251"/>
      <c r="BO84" s="251"/>
      <c r="BP84" s="251"/>
      <c r="BQ84" s="251"/>
      <c r="BR84" s="251"/>
      <c r="BS84" s="251"/>
      <c r="BT84" s="251"/>
      <c r="BU84" s="251"/>
      <c r="BV84" s="251"/>
      <c r="BW84" s="251"/>
      <c r="BX84" s="251"/>
      <c r="BY84" s="251"/>
      <c r="BZ84" s="251"/>
      <c r="CB84" s="251"/>
      <c r="CC84" s="251"/>
      <c r="CD84" s="251"/>
      <c r="CE84" s="251"/>
      <c r="CF84" s="251"/>
      <c r="CG84" s="251"/>
      <c r="CH84" s="251"/>
      <c r="CI84" s="251"/>
      <c r="CJ84" s="251"/>
      <c r="CK84" s="251"/>
      <c r="CL84" s="251"/>
      <c r="CM84" s="251"/>
      <c r="CN84" s="251"/>
      <c r="CO84" s="251"/>
      <c r="CP84" s="251"/>
      <c r="CQ84" s="251"/>
      <c r="CR84" s="251"/>
      <c r="CS84" s="251"/>
      <c r="CT84" s="251"/>
      <c r="CU84" s="251"/>
      <c r="CV84" s="251"/>
      <c r="CW84" s="251"/>
      <c r="CX84" s="251"/>
      <c r="CY84" s="251"/>
      <c r="CZ84" s="251"/>
      <c r="DA84" s="251"/>
      <c r="DB84" s="251"/>
      <c r="DC84" s="251"/>
      <c r="DD84" s="251"/>
      <c r="DE84" s="251"/>
      <c r="DF84" s="251"/>
      <c r="DG84" s="251"/>
      <c r="DH84" s="251"/>
      <c r="DI84" s="251"/>
      <c r="DJ84" s="251"/>
      <c r="DK84" s="251"/>
      <c r="DL84" s="251"/>
      <c r="DM84" s="251"/>
      <c r="DN84" s="251"/>
      <c r="DO84" s="251"/>
      <c r="DP84" s="251"/>
    </row>
    <row r="85" spans="2:215" s="270" customFormat="1" ht="12" x14ac:dyDescent="0.2">
      <c r="B85" s="250"/>
      <c r="C85" s="250"/>
      <c r="D85" s="250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51"/>
      <c r="AQ85" s="251"/>
      <c r="AR85" s="251"/>
      <c r="AS85" s="251"/>
      <c r="AT85" s="251"/>
      <c r="AU85" s="251"/>
      <c r="AV85" s="251"/>
      <c r="AW85" s="251"/>
      <c r="AX85" s="251"/>
      <c r="AY85" s="251"/>
      <c r="AZ85" s="251"/>
      <c r="BA85" s="251"/>
      <c r="BB85" s="251"/>
      <c r="BC85" s="251"/>
      <c r="BD85" s="251"/>
      <c r="BE85" s="251"/>
      <c r="BF85" s="251"/>
      <c r="BG85" s="251"/>
      <c r="BH85" s="251"/>
      <c r="BI85" s="251"/>
      <c r="BJ85" s="251"/>
      <c r="BK85" s="251"/>
      <c r="BL85" s="251"/>
      <c r="BM85" s="251"/>
      <c r="BN85" s="251"/>
      <c r="BO85" s="251"/>
      <c r="BP85" s="251"/>
      <c r="BQ85" s="251"/>
      <c r="BR85" s="251"/>
      <c r="BS85" s="251"/>
      <c r="BT85" s="251"/>
      <c r="BU85" s="251"/>
      <c r="BV85" s="251"/>
      <c r="BW85" s="251"/>
      <c r="BX85" s="251"/>
      <c r="BY85" s="251"/>
      <c r="BZ85" s="251"/>
      <c r="CB85" s="251"/>
      <c r="CC85" s="251"/>
      <c r="CD85" s="251"/>
      <c r="CE85" s="251"/>
      <c r="CF85" s="251"/>
      <c r="CG85" s="251"/>
      <c r="CH85" s="251"/>
      <c r="CI85" s="251"/>
      <c r="CJ85" s="251"/>
      <c r="CK85" s="251"/>
      <c r="CL85" s="251"/>
      <c r="CM85" s="251"/>
      <c r="CN85" s="251"/>
      <c r="CO85" s="251"/>
      <c r="CP85" s="251"/>
      <c r="CQ85" s="251"/>
      <c r="CR85" s="251"/>
      <c r="CS85" s="251"/>
      <c r="CT85" s="251"/>
      <c r="CU85" s="251"/>
      <c r="CV85" s="251"/>
      <c r="CW85" s="251"/>
      <c r="CX85" s="251"/>
      <c r="CY85" s="251"/>
      <c r="CZ85" s="251"/>
      <c r="DA85" s="251"/>
      <c r="DB85" s="251"/>
      <c r="DC85" s="251"/>
      <c r="DD85" s="251"/>
      <c r="DE85" s="251"/>
      <c r="DF85" s="251"/>
      <c r="DG85" s="251"/>
      <c r="DH85" s="251"/>
      <c r="DI85" s="251"/>
      <c r="DJ85" s="251"/>
      <c r="DK85" s="251"/>
      <c r="DL85" s="251"/>
      <c r="DM85" s="251"/>
      <c r="DN85" s="251"/>
      <c r="DO85" s="251"/>
      <c r="DP85" s="251"/>
      <c r="HF85" s="250"/>
      <c r="HG85" s="250"/>
    </row>
    <row r="86" spans="2:215" s="270" customFormat="1" ht="12" x14ac:dyDescent="0.2">
      <c r="B86" s="250"/>
      <c r="C86" s="250"/>
      <c r="D86" s="250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1"/>
      <c r="BN86" s="251"/>
      <c r="BO86" s="251"/>
      <c r="BP86" s="251"/>
      <c r="BQ86" s="251"/>
      <c r="BR86" s="251"/>
      <c r="BS86" s="251"/>
      <c r="BT86" s="251"/>
      <c r="BU86" s="251"/>
      <c r="BV86" s="251"/>
      <c r="BW86" s="251"/>
      <c r="BX86" s="251"/>
      <c r="BY86" s="251"/>
      <c r="BZ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1"/>
      <c r="CL86" s="251"/>
      <c r="CM86" s="251"/>
      <c r="CN86" s="251"/>
      <c r="CO86" s="251"/>
      <c r="CP86" s="251"/>
      <c r="CQ86" s="251"/>
      <c r="CR86" s="251"/>
      <c r="CS86" s="251"/>
      <c r="CT86" s="251"/>
      <c r="CU86" s="251"/>
      <c r="CV86" s="251"/>
      <c r="CW86" s="251"/>
      <c r="CX86" s="251"/>
      <c r="CY86" s="251"/>
      <c r="CZ86" s="251"/>
      <c r="DA86" s="251"/>
      <c r="DB86" s="251"/>
      <c r="DC86" s="251"/>
      <c r="DD86" s="251"/>
      <c r="DE86" s="251"/>
      <c r="DF86" s="251"/>
      <c r="DG86" s="251"/>
      <c r="DH86" s="251"/>
      <c r="DI86" s="251"/>
      <c r="DJ86" s="251"/>
      <c r="DK86" s="251"/>
      <c r="DL86" s="251"/>
      <c r="DM86" s="251"/>
      <c r="DN86" s="251"/>
      <c r="DO86" s="251"/>
      <c r="DP86" s="251"/>
      <c r="HF86" s="250"/>
      <c r="HG86" s="250"/>
    </row>
    <row r="87" spans="2:215" s="270" customFormat="1" ht="12" x14ac:dyDescent="0.2">
      <c r="B87" s="250"/>
      <c r="C87" s="250"/>
      <c r="D87" s="250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251"/>
      <c r="AN87" s="251"/>
      <c r="AO87" s="251"/>
      <c r="AP87" s="251"/>
      <c r="AQ87" s="251"/>
      <c r="AR87" s="251"/>
      <c r="AS87" s="251"/>
      <c r="AT87" s="251"/>
      <c r="AU87" s="251"/>
      <c r="AV87" s="251"/>
      <c r="AW87" s="251"/>
      <c r="AX87" s="251"/>
      <c r="AY87" s="251"/>
      <c r="AZ87" s="251"/>
      <c r="BA87" s="251"/>
      <c r="BB87" s="251"/>
      <c r="BC87" s="251"/>
      <c r="BD87" s="251"/>
      <c r="BE87" s="251"/>
      <c r="BF87" s="251"/>
      <c r="BG87" s="251"/>
      <c r="BH87" s="251"/>
      <c r="BI87" s="251"/>
      <c r="BJ87" s="251"/>
      <c r="BK87" s="251"/>
      <c r="BL87" s="251"/>
      <c r="BM87" s="251"/>
      <c r="BN87" s="251"/>
      <c r="BO87" s="251"/>
      <c r="BP87" s="251"/>
      <c r="BQ87" s="251"/>
      <c r="BR87" s="251"/>
      <c r="BS87" s="251"/>
      <c r="BT87" s="251"/>
      <c r="BU87" s="251"/>
      <c r="BV87" s="251"/>
      <c r="BW87" s="251"/>
      <c r="BX87" s="251"/>
      <c r="BY87" s="251"/>
      <c r="BZ87" s="251"/>
      <c r="CB87" s="251"/>
      <c r="CC87" s="251"/>
      <c r="CD87" s="251"/>
      <c r="CE87" s="251"/>
      <c r="CF87" s="251"/>
      <c r="CG87" s="251"/>
      <c r="CH87" s="251"/>
      <c r="CI87" s="251"/>
      <c r="CJ87" s="251"/>
      <c r="CK87" s="251"/>
      <c r="CL87" s="251"/>
      <c r="CM87" s="251"/>
      <c r="CN87" s="251"/>
      <c r="CO87" s="251"/>
      <c r="CP87" s="251"/>
      <c r="CQ87" s="251"/>
      <c r="CR87" s="251"/>
      <c r="CS87" s="251"/>
      <c r="CT87" s="251"/>
      <c r="CU87" s="251"/>
      <c r="CV87" s="251"/>
      <c r="CW87" s="251"/>
      <c r="CX87" s="251"/>
      <c r="CY87" s="251"/>
      <c r="CZ87" s="251"/>
      <c r="DA87" s="251"/>
      <c r="DB87" s="251"/>
      <c r="DC87" s="251"/>
      <c r="DD87" s="251"/>
      <c r="DE87" s="251"/>
      <c r="DF87" s="251"/>
      <c r="DG87" s="251"/>
      <c r="DH87" s="251"/>
      <c r="DI87" s="251"/>
      <c r="DJ87" s="251"/>
      <c r="DK87" s="251"/>
      <c r="DL87" s="251"/>
      <c r="DM87" s="251"/>
      <c r="DN87" s="251"/>
      <c r="DO87" s="251"/>
      <c r="DP87" s="251"/>
      <c r="HF87" s="250"/>
      <c r="HG87" s="250"/>
    </row>
    <row r="88" spans="2:215" s="270" customFormat="1" ht="12" x14ac:dyDescent="0.2">
      <c r="B88" s="250"/>
      <c r="C88" s="250"/>
      <c r="D88" s="250"/>
      <c r="E88" s="251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51"/>
      <c r="AT88" s="251"/>
      <c r="AU88" s="251"/>
      <c r="AV88" s="251"/>
      <c r="AW88" s="251"/>
      <c r="AX88" s="251"/>
      <c r="AY88" s="251"/>
      <c r="AZ88" s="251"/>
      <c r="BA88" s="251"/>
      <c r="BB88" s="251"/>
      <c r="BC88" s="251"/>
      <c r="BD88" s="251"/>
      <c r="BE88" s="251"/>
      <c r="BF88" s="251"/>
      <c r="BG88" s="251"/>
      <c r="BH88" s="251"/>
      <c r="BI88" s="251"/>
      <c r="BJ88" s="251"/>
      <c r="BK88" s="251"/>
      <c r="BL88" s="251"/>
      <c r="BM88" s="251"/>
      <c r="BN88" s="251"/>
      <c r="BO88" s="251"/>
      <c r="BP88" s="251"/>
      <c r="BQ88" s="251"/>
      <c r="BR88" s="251"/>
      <c r="BS88" s="251"/>
      <c r="BT88" s="251"/>
      <c r="BU88" s="251"/>
      <c r="BV88" s="251"/>
      <c r="BW88" s="251"/>
      <c r="BX88" s="251"/>
      <c r="BY88" s="251"/>
      <c r="BZ88" s="251"/>
      <c r="CB88" s="251"/>
      <c r="CC88" s="251"/>
      <c r="CD88" s="251"/>
      <c r="CE88" s="251"/>
      <c r="CF88" s="251"/>
      <c r="CG88" s="251"/>
      <c r="CH88" s="251"/>
      <c r="CI88" s="251"/>
      <c r="CJ88" s="251"/>
      <c r="CK88" s="251"/>
      <c r="CL88" s="251"/>
      <c r="CM88" s="251"/>
      <c r="CN88" s="251"/>
      <c r="CO88" s="251"/>
      <c r="CP88" s="251"/>
      <c r="CQ88" s="251"/>
      <c r="CR88" s="251"/>
      <c r="CS88" s="251"/>
      <c r="CT88" s="251"/>
      <c r="CU88" s="251"/>
      <c r="CV88" s="251"/>
      <c r="CW88" s="251"/>
      <c r="CX88" s="251"/>
      <c r="CY88" s="251"/>
      <c r="CZ88" s="251"/>
      <c r="DA88" s="251"/>
      <c r="DB88" s="251"/>
      <c r="DC88" s="251"/>
      <c r="DD88" s="251"/>
      <c r="DE88" s="251"/>
      <c r="DF88" s="251"/>
      <c r="DG88" s="251"/>
      <c r="DH88" s="251"/>
      <c r="DI88" s="251"/>
      <c r="DJ88" s="251"/>
      <c r="DK88" s="251"/>
      <c r="DL88" s="251"/>
      <c r="DM88" s="251"/>
      <c r="DN88" s="251"/>
      <c r="DO88" s="251"/>
      <c r="DP88" s="251"/>
      <c r="HF88" s="250"/>
      <c r="HG88" s="250"/>
    </row>
    <row r="89" spans="2:215" s="270" customFormat="1" ht="12" x14ac:dyDescent="0.2">
      <c r="B89" s="250"/>
      <c r="C89" s="250"/>
      <c r="D89" s="250"/>
      <c r="E89" s="251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251"/>
      <c r="AX89" s="251"/>
      <c r="AY89" s="251"/>
      <c r="AZ89" s="251"/>
      <c r="BA89" s="251"/>
      <c r="BB89" s="251"/>
      <c r="BC89" s="251"/>
      <c r="BD89" s="251"/>
      <c r="BE89" s="251"/>
      <c r="BF89" s="251"/>
      <c r="BG89" s="251"/>
      <c r="BH89" s="251"/>
      <c r="BI89" s="251"/>
      <c r="BJ89" s="251"/>
      <c r="BK89" s="251"/>
      <c r="BL89" s="251"/>
      <c r="BM89" s="251"/>
      <c r="BN89" s="251"/>
      <c r="BO89" s="251"/>
      <c r="BP89" s="251"/>
      <c r="BQ89" s="251"/>
      <c r="BR89" s="251"/>
      <c r="BS89" s="251"/>
      <c r="BT89" s="251"/>
      <c r="BU89" s="251"/>
      <c r="BV89" s="251"/>
      <c r="BW89" s="251"/>
      <c r="BX89" s="251"/>
      <c r="BY89" s="251"/>
      <c r="BZ89" s="251"/>
      <c r="CB89" s="251"/>
      <c r="CC89" s="251"/>
      <c r="CD89" s="251"/>
      <c r="CE89" s="251"/>
      <c r="CF89" s="251"/>
      <c r="CG89" s="251"/>
      <c r="CH89" s="251"/>
      <c r="CI89" s="251"/>
      <c r="CJ89" s="251"/>
      <c r="CK89" s="251"/>
      <c r="CL89" s="251"/>
      <c r="CM89" s="251"/>
      <c r="CN89" s="251"/>
      <c r="CO89" s="251"/>
      <c r="CP89" s="251"/>
      <c r="CQ89" s="251"/>
      <c r="CR89" s="251"/>
      <c r="CS89" s="251"/>
      <c r="CT89" s="251"/>
      <c r="CU89" s="251"/>
      <c r="CV89" s="251"/>
      <c r="CW89" s="251"/>
      <c r="CX89" s="251"/>
      <c r="CY89" s="251"/>
      <c r="CZ89" s="251"/>
      <c r="DA89" s="251"/>
      <c r="DB89" s="251"/>
      <c r="DC89" s="251"/>
      <c r="DD89" s="251"/>
      <c r="DE89" s="251"/>
      <c r="DF89" s="251"/>
      <c r="DG89" s="251"/>
      <c r="DH89" s="251"/>
      <c r="DI89" s="251"/>
      <c r="DJ89" s="251"/>
      <c r="DK89" s="251"/>
      <c r="DL89" s="251"/>
      <c r="DM89" s="251"/>
      <c r="DN89" s="251"/>
      <c r="DO89" s="251"/>
      <c r="DP89" s="251"/>
      <c r="HF89" s="250"/>
      <c r="HG89" s="250"/>
    </row>
    <row r="90" spans="2:215" x14ac:dyDescent="0.2">
      <c r="B90" s="270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70"/>
      <c r="AS90" s="270"/>
      <c r="AT90" s="270"/>
      <c r="AU90" s="270"/>
      <c r="AV90" s="270"/>
      <c r="AW90" s="270"/>
      <c r="AX90" s="270"/>
      <c r="AY90" s="270"/>
      <c r="AZ90" s="270"/>
      <c r="BA90" s="270"/>
      <c r="BB90" s="270"/>
      <c r="BC90" s="270"/>
      <c r="BD90" s="270"/>
      <c r="BE90" s="270"/>
      <c r="BF90" s="270"/>
      <c r="BG90" s="270"/>
      <c r="BH90" s="270"/>
      <c r="BI90" s="270"/>
      <c r="BJ90" s="270"/>
      <c r="BK90" s="270"/>
      <c r="BL90" s="270"/>
      <c r="BM90" s="270"/>
      <c r="BN90" s="270"/>
      <c r="BO90" s="270"/>
      <c r="BP90" s="270"/>
      <c r="BQ90" s="270"/>
      <c r="BR90" s="270"/>
      <c r="BS90" s="270"/>
      <c r="BT90" s="270"/>
      <c r="BU90" s="270"/>
      <c r="BV90" s="270"/>
      <c r="BW90" s="270"/>
      <c r="BX90" s="270"/>
      <c r="BY90" s="270"/>
      <c r="BZ90" s="270"/>
      <c r="CB90" s="250"/>
      <c r="CC90" s="250"/>
      <c r="CD90" s="250"/>
      <c r="CE90" s="250"/>
      <c r="CF90" s="250"/>
      <c r="CG90" s="250"/>
      <c r="CH90" s="250"/>
      <c r="CI90" s="250"/>
      <c r="CJ90" s="250"/>
      <c r="CK90" s="250"/>
      <c r="CL90" s="250"/>
      <c r="CM90" s="250"/>
      <c r="CN90" s="250"/>
      <c r="CO90" s="250"/>
      <c r="CP90" s="250"/>
      <c r="CQ90" s="250"/>
      <c r="CR90" s="250"/>
      <c r="CS90" s="250"/>
      <c r="CT90" s="250"/>
      <c r="CU90" s="250"/>
      <c r="CV90" s="250"/>
      <c r="CW90" s="250"/>
      <c r="CX90" s="250"/>
      <c r="CY90" s="250"/>
      <c r="CZ90" s="250"/>
      <c r="DA90" s="250"/>
      <c r="DB90" s="250"/>
      <c r="DC90" s="250"/>
      <c r="DD90" s="250"/>
      <c r="DE90" s="250"/>
      <c r="DF90" s="250"/>
      <c r="DG90" s="250"/>
      <c r="DH90" s="250"/>
      <c r="DI90" s="250"/>
      <c r="DJ90" s="250"/>
      <c r="DK90" s="250"/>
      <c r="DL90" s="250"/>
      <c r="DM90" s="250"/>
      <c r="DN90" s="250"/>
      <c r="DO90" s="250"/>
      <c r="HF90" s="270"/>
      <c r="HG90" s="270"/>
    </row>
    <row r="91" spans="2:215" x14ac:dyDescent="0.2">
      <c r="B91" s="270"/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0"/>
      <c r="BD91" s="270"/>
      <c r="BE91" s="270"/>
      <c r="BF91" s="270"/>
      <c r="BG91" s="270"/>
      <c r="BH91" s="270"/>
      <c r="BI91" s="270"/>
      <c r="BJ91" s="270"/>
      <c r="BK91" s="270"/>
      <c r="BL91" s="270"/>
      <c r="BM91" s="270"/>
      <c r="BN91" s="270"/>
      <c r="BO91" s="270"/>
      <c r="BP91" s="270"/>
      <c r="BQ91" s="270"/>
      <c r="BR91" s="270"/>
      <c r="BS91" s="270"/>
      <c r="BT91" s="270"/>
      <c r="BU91" s="270"/>
      <c r="BV91" s="270"/>
      <c r="BW91" s="270"/>
      <c r="BX91" s="270"/>
      <c r="BY91" s="270"/>
      <c r="BZ91" s="270"/>
      <c r="CB91" s="270"/>
      <c r="CC91" s="270"/>
      <c r="CD91" s="270"/>
      <c r="CE91" s="270"/>
      <c r="CF91" s="270"/>
      <c r="CG91" s="270"/>
      <c r="CH91" s="270"/>
      <c r="CI91" s="270"/>
      <c r="CJ91" s="270"/>
      <c r="CK91" s="270"/>
      <c r="CL91" s="270"/>
      <c r="CM91" s="270"/>
      <c r="CN91" s="270"/>
      <c r="CO91" s="270"/>
      <c r="CP91" s="270"/>
      <c r="CQ91" s="270"/>
      <c r="CR91" s="270"/>
      <c r="CS91" s="270"/>
      <c r="CT91" s="270"/>
      <c r="CU91" s="270"/>
      <c r="CV91" s="270"/>
      <c r="CW91" s="270"/>
      <c r="CX91" s="270"/>
      <c r="CY91" s="270"/>
      <c r="CZ91" s="270"/>
      <c r="DA91" s="270"/>
      <c r="DB91" s="270"/>
      <c r="DC91" s="270"/>
      <c r="DD91" s="270"/>
      <c r="DE91" s="270"/>
      <c r="DF91" s="270"/>
      <c r="DG91" s="270"/>
      <c r="DH91" s="270"/>
      <c r="DI91" s="270"/>
      <c r="DJ91" s="270"/>
      <c r="DK91" s="270"/>
      <c r="DL91" s="270"/>
      <c r="DM91" s="270"/>
      <c r="DN91" s="270"/>
      <c r="DO91" s="270"/>
      <c r="HF91" s="270"/>
      <c r="HG91" s="270"/>
    </row>
    <row r="92" spans="2:215" x14ac:dyDescent="0.2">
      <c r="B92" s="270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270"/>
      <c r="BC92" s="270"/>
      <c r="BD92" s="270"/>
      <c r="BE92" s="270"/>
      <c r="BF92" s="270"/>
      <c r="BG92" s="270"/>
      <c r="BH92" s="270"/>
      <c r="BI92" s="270"/>
      <c r="BJ92" s="270"/>
      <c r="BK92" s="270"/>
      <c r="BL92" s="270"/>
      <c r="BM92" s="270"/>
      <c r="BN92" s="270"/>
      <c r="BO92" s="270"/>
      <c r="BP92" s="270"/>
      <c r="BQ92" s="270"/>
      <c r="BR92" s="270"/>
      <c r="BS92" s="270"/>
      <c r="BT92" s="270"/>
      <c r="BU92" s="270"/>
      <c r="BV92" s="270"/>
      <c r="BW92" s="270"/>
      <c r="BX92" s="270"/>
      <c r="BY92" s="270"/>
      <c r="BZ92" s="270"/>
      <c r="CB92" s="270"/>
      <c r="CC92" s="270"/>
      <c r="CD92" s="270"/>
      <c r="CE92" s="270"/>
      <c r="CF92" s="270"/>
      <c r="CG92" s="270"/>
      <c r="CH92" s="270"/>
      <c r="CI92" s="270"/>
      <c r="CJ92" s="270"/>
      <c r="CK92" s="270"/>
      <c r="CL92" s="270"/>
      <c r="CM92" s="270"/>
      <c r="CN92" s="270"/>
      <c r="CO92" s="270"/>
      <c r="CP92" s="270"/>
      <c r="CQ92" s="270"/>
      <c r="CR92" s="270"/>
      <c r="CS92" s="270"/>
      <c r="CT92" s="270"/>
      <c r="CU92" s="270"/>
      <c r="CV92" s="270"/>
      <c r="CW92" s="270"/>
      <c r="CX92" s="270"/>
      <c r="CY92" s="270"/>
      <c r="CZ92" s="270"/>
      <c r="DA92" s="270"/>
      <c r="DB92" s="270"/>
      <c r="DC92" s="270"/>
      <c r="DD92" s="270"/>
      <c r="DE92" s="270"/>
      <c r="DF92" s="270"/>
      <c r="DG92" s="270"/>
      <c r="DH92" s="270"/>
      <c r="DI92" s="270"/>
      <c r="DJ92" s="270"/>
      <c r="DK92" s="270"/>
      <c r="DL92" s="270"/>
      <c r="DM92" s="270"/>
      <c r="DN92" s="270"/>
      <c r="DO92" s="270"/>
      <c r="HF92" s="270"/>
      <c r="HG92" s="270"/>
    </row>
    <row r="93" spans="2:215" x14ac:dyDescent="0.2">
      <c r="B93" s="270"/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0"/>
      <c r="AT93" s="270"/>
      <c r="AU93" s="270"/>
      <c r="AV93" s="270"/>
      <c r="AW93" s="270"/>
      <c r="AX93" s="270"/>
      <c r="AY93" s="270"/>
      <c r="AZ93" s="270"/>
      <c r="BA93" s="270"/>
      <c r="BB93" s="270"/>
      <c r="BC93" s="270"/>
      <c r="BD93" s="270"/>
      <c r="BE93" s="270"/>
      <c r="BF93" s="270"/>
      <c r="BG93" s="270"/>
      <c r="BH93" s="270"/>
      <c r="BI93" s="270"/>
      <c r="BJ93" s="270"/>
      <c r="BK93" s="270"/>
      <c r="BL93" s="270"/>
      <c r="BM93" s="270"/>
      <c r="BN93" s="270"/>
      <c r="BO93" s="270"/>
      <c r="BP93" s="270"/>
      <c r="BQ93" s="270"/>
      <c r="BR93" s="270"/>
      <c r="BS93" s="270"/>
      <c r="BT93" s="270"/>
      <c r="BU93" s="270"/>
      <c r="BV93" s="270"/>
      <c r="BW93" s="270"/>
      <c r="BX93" s="270"/>
      <c r="BY93" s="270"/>
      <c r="BZ93" s="270"/>
      <c r="CB93" s="270"/>
      <c r="CC93" s="270"/>
      <c r="CD93" s="270"/>
      <c r="CE93" s="270"/>
      <c r="CF93" s="270"/>
      <c r="CG93" s="270"/>
      <c r="CH93" s="270"/>
      <c r="CI93" s="270"/>
      <c r="CJ93" s="270"/>
      <c r="CK93" s="270"/>
      <c r="CL93" s="270"/>
      <c r="CM93" s="270"/>
      <c r="CN93" s="270"/>
      <c r="CO93" s="270"/>
      <c r="CP93" s="270"/>
      <c r="CQ93" s="270"/>
      <c r="CR93" s="270"/>
      <c r="CS93" s="270"/>
      <c r="CT93" s="270"/>
      <c r="CU93" s="270"/>
      <c r="CV93" s="270"/>
      <c r="CW93" s="270"/>
      <c r="CX93" s="270"/>
      <c r="CY93" s="270"/>
      <c r="CZ93" s="270"/>
      <c r="DA93" s="270"/>
      <c r="DB93" s="270"/>
      <c r="DC93" s="270"/>
      <c r="DD93" s="270"/>
      <c r="DE93" s="270"/>
      <c r="DF93" s="270"/>
      <c r="DG93" s="270"/>
      <c r="DH93" s="270"/>
      <c r="DI93" s="270"/>
      <c r="DJ93" s="270"/>
      <c r="DK93" s="270"/>
      <c r="DL93" s="270"/>
      <c r="DM93" s="270"/>
      <c r="DN93" s="270"/>
      <c r="DO93" s="270"/>
      <c r="HF93" s="270"/>
      <c r="HG93" s="270"/>
    </row>
    <row r="94" spans="2:215" x14ac:dyDescent="0.2">
      <c r="B94" s="270"/>
      <c r="C94" s="27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0"/>
      <c r="AT94" s="270"/>
      <c r="AU94" s="270"/>
      <c r="AV94" s="270"/>
      <c r="AW94" s="270"/>
      <c r="AX94" s="270"/>
      <c r="AY94" s="270"/>
      <c r="AZ94" s="270"/>
      <c r="BA94" s="270"/>
      <c r="BB94" s="270"/>
      <c r="BC94" s="270"/>
      <c r="BD94" s="270"/>
      <c r="BE94" s="270"/>
      <c r="BF94" s="270"/>
      <c r="BG94" s="270"/>
      <c r="BH94" s="270"/>
      <c r="BI94" s="270"/>
      <c r="BJ94" s="270"/>
      <c r="BK94" s="270"/>
      <c r="BL94" s="270"/>
      <c r="BM94" s="270"/>
      <c r="BN94" s="270"/>
      <c r="BO94" s="270"/>
      <c r="BP94" s="270"/>
      <c r="BQ94" s="270"/>
      <c r="BR94" s="270"/>
      <c r="BS94" s="270"/>
      <c r="BT94" s="270"/>
      <c r="BU94" s="270"/>
      <c r="BV94" s="270"/>
      <c r="BW94" s="270"/>
      <c r="BX94" s="270"/>
      <c r="BY94" s="270"/>
      <c r="BZ94" s="270"/>
      <c r="CB94" s="270"/>
      <c r="CC94" s="270"/>
      <c r="CD94" s="270"/>
      <c r="CE94" s="270"/>
      <c r="CF94" s="270"/>
      <c r="CG94" s="270"/>
      <c r="CH94" s="270"/>
      <c r="CI94" s="270"/>
      <c r="CJ94" s="270"/>
      <c r="CK94" s="270"/>
      <c r="CL94" s="270"/>
      <c r="CM94" s="270"/>
      <c r="CN94" s="270"/>
      <c r="CO94" s="270"/>
      <c r="CP94" s="270"/>
      <c r="CQ94" s="270"/>
      <c r="CR94" s="270"/>
      <c r="CS94" s="270"/>
      <c r="CT94" s="270"/>
      <c r="CU94" s="270"/>
      <c r="CV94" s="270"/>
      <c r="CW94" s="270"/>
      <c r="CX94" s="270"/>
      <c r="CY94" s="270"/>
      <c r="CZ94" s="270"/>
      <c r="DA94" s="270"/>
      <c r="DB94" s="270"/>
      <c r="DC94" s="270"/>
      <c r="DD94" s="270"/>
      <c r="DE94" s="270"/>
      <c r="DF94" s="270"/>
      <c r="DG94" s="270"/>
      <c r="DH94" s="270"/>
      <c r="DI94" s="270"/>
      <c r="DJ94" s="270"/>
      <c r="DK94" s="270"/>
      <c r="DL94" s="270"/>
      <c r="DM94" s="270"/>
      <c r="DN94" s="270"/>
      <c r="DO94" s="270"/>
      <c r="HF94" s="270"/>
      <c r="HG94" s="270"/>
    </row>
    <row r="95" spans="2:215" x14ac:dyDescent="0.2">
      <c r="CB95" s="270"/>
      <c r="CC95" s="270"/>
      <c r="CD95" s="270"/>
      <c r="CE95" s="270"/>
      <c r="CF95" s="270"/>
      <c r="CG95" s="270"/>
      <c r="CH95" s="270"/>
      <c r="CI95" s="270"/>
      <c r="CJ95" s="270"/>
      <c r="CK95" s="270"/>
      <c r="CL95" s="270"/>
      <c r="CM95" s="270"/>
      <c r="CN95" s="270"/>
      <c r="CO95" s="270"/>
      <c r="CP95" s="270"/>
      <c r="CQ95" s="270"/>
      <c r="CR95" s="270"/>
      <c r="CS95" s="270"/>
      <c r="CT95" s="270"/>
      <c r="CU95" s="270"/>
      <c r="CV95" s="270"/>
      <c r="CW95" s="270"/>
      <c r="CX95" s="270"/>
      <c r="CY95" s="270"/>
      <c r="CZ95" s="270"/>
      <c r="DA95" s="270"/>
      <c r="DB95" s="270"/>
      <c r="DC95" s="270"/>
      <c r="DD95" s="270"/>
      <c r="DE95" s="270"/>
      <c r="DF95" s="270"/>
      <c r="DG95" s="270"/>
      <c r="DH95" s="270"/>
      <c r="DI95" s="270"/>
      <c r="DJ95" s="270"/>
      <c r="DK95" s="270"/>
      <c r="DL95" s="270"/>
      <c r="DM95" s="270"/>
      <c r="DN95" s="270"/>
      <c r="DO95" s="270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zoomScale="110" zoomScaleNormal="110" workbookViewId="0">
      <pane xSplit="4" ySplit="5" topLeftCell="E6" activePane="bottomRight" state="frozen"/>
      <selection activeCell="Q37" sqref="Q37"/>
      <selection pane="topRight" activeCell="Q37" sqref="Q37"/>
      <selection pane="bottomLeft" activeCell="Q37" sqref="Q37"/>
      <selection pane="bottomRight" activeCell="Q37" sqref="A1:XFD1048576"/>
    </sheetView>
  </sheetViews>
  <sheetFormatPr baseColWidth="10" defaultColWidth="0" defaultRowHeight="12.75" x14ac:dyDescent="0.2"/>
  <cols>
    <col min="1" max="1" width="2" style="243" customWidth="1"/>
    <col min="2" max="2" width="7.140625" style="243" customWidth="1"/>
    <col min="3" max="3" width="29.28515625" style="243" customWidth="1"/>
    <col min="4" max="4" width="1.28515625" style="243" bestFit="1" customWidth="1"/>
    <col min="5" max="5" width="6.140625" style="244" customWidth="1"/>
    <col min="6" max="7" width="6.140625" style="244" bestFit="1" customWidth="1"/>
    <col min="8" max="9" width="6.7109375" style="244" customWidth="1"/>
    <col min="10" max="10" width="6.42578125" style="244" customWidth="1"/>
    <col min="11" max="11" width="5.5703125" style="244" bestFit="1" customWidth="1"/>
    <col min="12" max="12" width="6.85546875" style="244" customWidth="1"/>
    <col min="13" max="13" width="7.85546875" style="244" bestFit="1" customWidth="1"/>
    <col min="14" max="14" width="6.85546875" style="244" customWidth="1"/>
    <col min="15" max="15" width="5.85546875" style="244" customWidth="1"/>
    <col min="16" max="16" width="5" style="244" customWidth="1"/>
    <col min="17" max="17" width="8.28515625" style="244" customWidth="1"/>
    <col min="18" max="18" width="2.28515625" style="244" customWidth="1"/>
    <col min="19" max="25" width="6.140625" style="244" bestFit="1" customWidth="1"/>
    <col min="26" max="28" width="5.7109375" style="244" bestFit="1" customWidth="1"/>
    <col min="29" max="29" width="4.7109375" style="244" bestFit="1" customWidth="1"/>
    <col min="30" max="30" width="5.7109375" style="244" customWidth="1"/>
    <col min="31" max="31" width="8.42578125" style="244" customWidth="1"/>
    <col min="32" max="32" width="2" style="244" bestFit="1" customWidth="1"/>
    <col min="33" max="33" width="5.5703125" style="244" customWidth="1"/>
    <col min="34" max="36" width="5.140625" style="244" bestFit="1" customWidth="1"/>
    <col min="37" max="39" width="4.42578125" style="244" customWidth="1"/>
    <col min="40" max="41" width="4.7109375" style="244" bestFit="1" customWidth="1"/>
    <col min="42" max="43" width="4.42578125" style="244" customWidth="1"/>
    <col min="44" max="44" width="4.7109375" style="244" bestFit="1" customWidth="1"/>
    <col min="45" max="45" width="6.140625" style="244" bestFit="1" customWidth="1"/>
    <col min="46" max="46" width="2" style="244" bestFit="1" customWidth="1"/>
    <col min="47" max="53" width="5.140625" style="244" hidden="1" customWidth="1"/>
    <col min="54" max="58" width="4.85546875" style="244" hidden="1" customWidth="1"/>
    <col min="59" max="59" width="6.140625" style="244" hidden="1" customWidth="1"/>
    <col min="60" max="60" width="4.7109375" style="244" customWidth="1"/>
    <col min="61" max="67" width="5.140625" style="244" hidden="1" customWidth="1"/>
    <col min="68" max="72" width="4.85546875" style="244" hidden="1" customWidth="1"/>
    <col min="73" max="73" width="6.140625" style="244" hidden="1" customWidth="1"/>
    <col min="74" max="74" width="4.7109375" style="244" customWidth="1"/>
    <col min="75" max="75" width="5" style="244" bestFit="1" customWidth="1"/>
    <col min="76" max="76" width="4" style="244" bestFit="1" customWidth="1"/>
    <col min="77" max="83" width="5" style="244" bestFit="1" customWidth="1"/>
    <col min="84" max="84" width="3.42578125" style="244" bestFit="1" customWidth="1"/>
    <col min="85" max="85" width="3.85546875" style="244" bestFit="1" customWidth="1"/>
    <col min="86" max="86" width="3.42578125" style="244" bestFit="1" customWidth="1"/>
    <col min="87" max="87" width="6" style="244" bestFit="1" customWidth="1"/>
    <col min="88" max="88" width="1.28515625" style="244" customWidth="1"/>
    <col min="89" max="101" width="5.85546875" style="244" customWidth="1"/>
    <col min="102" max="102" width="1" style="244" customWidth="1"/>
    <col min="103" max="103" width="6.140625" style="244" customWidth="1"/>
    <col min="104" max="110" width="5.7109375" style="244" customWidth="1"/>
    <col min="111" max="111" width="6.5703125" style="244" customWidth="1"/>
    <col min="112" max="114" width="5.7109375" style="244" customWidth="1"/>
    <col min="115" max="115" width="7.140625" style="246" bestFit="1" customWidth="1"/>
    <col min="116" max="116" width="1.140625" style="243" customWidth="1"/>
    <col min="117" max="117" width="6.5703125" style="244" customWidth="1"/>
    <col min="118" max="123" width="5.140625" style="244" bestFit="1" customWidth="1"/>
    <col min="124" max="124" width="5.7109375" style="244" bestFit="1" customWidth="1"/>
    <col min="125" max="125" width="4.85546875" style="244" bestFit="1" customWidth="1"/>
    <col min="126" max="126" width="5.7109375" style="244" bestFit="1" customWidth="1"/>
    <col min="127" max="128" width="4.85546875" style="244" bestFit="1" customWidth="1"/>
    <col min="129" max="129" width="7.28515625" style="246" bestFit="1" customWidth="1"/>
    <col min="130" max="130" width="1.5703125" style="245" customWidth="1"/>
    <col min="131" max="214" width="11.42578125" customWidth="1"/>
    <col min="215" max="219" width="1.28515625" style="244" hidden="1" customWidth="1"/>
    <col min="220" max="248" width="0" style="244" hidden="1" customWidth="1"/>
    <col min="249" max="253" width="1.28515625" style="244" hidden="1" customWidth="1"/>
    <col min="254" max="264" width="0" style="244" hidden="1" customWidth="1"/>
    <col min="265" max="269" width="1.28515625" style="244" hidden="1" customWidth="1"/>
    <col min="270" max="286" width="0" style="244" hidden="1" customWidth="1"/>
    <col min="287" max="16384" width="1.28515625" style="244" hidden="1"/>
  </cols>
  <sheetData>
    <row r="1" spans="2:215" ht="15.75" customHeight="1" x14ac:dyDescent="0.2"/>
    <row r="2" spans="2:215" ht="84.75" customHeight="1" x14ac:dyDescent="0.3">
      <c r="C2" s="247" t="s">
        <v>542</v>
      </c>
      <c r="E2" s="1038" t="s">
        <v>441</v>
      </c>
      <c r="F2" s="1039"/>
      <c r="G2" s="1039"/>
      <c r="H2" s="1039"/>
      <c r="I2" s="1039"/>
      <c r="J2" s="1039"/>
      <c r="K2" s="1039"/>
      <c r="L2" s="1039"/>
      <c r="M2" s="1039"/>
      <c r="N2" s="1039"/>
      <c r="O2" s="1039"/>
      <c r="P2" s="1039"/>
      <c r="Q2" s="1073"/>
      <c r="R2" s="248"/>
      <c r="S2" s="1038" t="s">
        <v>203</v>
      </c>
      <c r="T2" s="1039"/>
      <c r="U2" s="1039"/>
      <c r="V2" s="1039"/>
      <c r="W2" s="1039"/>
      <c r="X2" s="1039"/>
      <c r="Y2" s="1039"/>
      <c r="Z2" s="1039"/>
      <c r="AA2" s="1039"/>
      <c r="AB2" s="1039"/>
      <c r="AC2" s="1039"/>
      <c r="AD2" s="1039"/>
      <c r="AE2" s="1073"/>
      <c r="AF2" s="248"/>
      <c r="AG2" s="1038" t="s">
        <v>521</v>
      </c>
      <c r="AH2" s="1039"/>
      <c r="AI2" s="1039"/>
      <c r="AJ2" s="1039"/>
      <c r="AK2" s="1039"/>
      <c r="AL2" s="1039"/>
      <c r="AM2" s="1039"/>
      <c r="AN2" s="1039"/>
      <c r="AO2" s="1039"/>
      <c r="AP2" s="1039"/>
      <c r="AQ2" s="1039"/>
      <c r="AR2" s="1039"/>
      <c r="AS2" s="1073"/>
      <c r="AT2" s="248"/>
      <c r="AU2" s="1038" t="s">
        <v>204</v>
      </c>
      <c r="AV2" s="1039"/>
      <c r="AW2" s="1039"/>
      <c r="AX2" s="1039"/>
      <c r="AY2" s="1039"/>
      <c r="AZ2" s="1039"/>
      <c r="BA2" s="1039"/>
      <c r="BB2" s="1039"/>
      <c r="BC2" s="1039"/>
      <c r="BD2" s="1039"/>
      <c r="BE2" s="1039"/>
      <c r="BF2" s="1039"/>
      <c r="BG2" s="1073"/>
      <c r="BH2" s="248"/>
      <c r="BI2" s="1038" t="s">
        <v>205</v>
      </c>
      <c r="BJ2" s="1039"/>
      <c r="BK2" s="1039"/>
      <c r="BL2" s="1039"/>
      <c r="BM2" s="1039"/>
      <c r="BN2" s="1039"/>
      <c r="BO2" s="1039"/>
      <c r="BP2" s="1039"/>
      <c r="BQ2" s="1039"/>
      <c r="BR2" s="1039"/>
      <c r="BS2" s="1039"/>
      <c r="BT2" s="1039"/>
      <c r="BU2" s="1073"/>
      <c r="BV2" s="248"/>
      <c r="BW2" s="1038" t="s">
        <v>206</v>
      </c>
      <c r="BX2" s="1039"/>
      <c r="BY2" s="1039"/>
      <c r="BZ2" s="1039"/>
      <c r="CA2" s="1039"/>
      <c r="CB2" s="1039"/>
      <c r="CC2" s="1039"/>
      <c r="CD2" s="1039"/>
      <c r="CE2" s="1039"/>
      <c r="CF2" s="1039"/>
      <c r="CG2" s="1039"/>
      <c r="CH2" s="1039"/>
      <c r="CI2" s="1073"/>
      <c r="CJ2" s="271"/>
      <c r="CK2" s="1038" t="s">
        <v>207</v>
      </c>
      <c r="CL2" s="1039"/>
      <c r="CM2" s="1039"/>
      <c r="CN2" s="1039"/>
      <c r="CO2" s="1039"/>
      <c r="CP2" s="1039"/>
      <c r="CQ2" s="1039"/>
      <c r="CR2" s="1039"/>
      <c r="CS2" s="1039"/>
      <c r="CT2" s="1039"/>
      <c r="CU2" s="1039"/>
      <c r="CV2" s="1039"/>
      <c r="CW2" s="1073"/>
      <c r="CX2" s="248"/>
      <c r="CY2" s="1038" t="s">
        <v>208</v>
      </c>
      <c r="CZ2" s="1039"/>
      <c r="DA2" s="1039"/>
      <c r="DB2" s="1039"/>
      <c r="DC2" s="1039"/>
      <c r="DD2" s="1039"/>
      <c r="DE2" s="1039"/>
      <c r="DF2" s="1039"/>
      <c r="DG2" s="1039"/>
      <c r="DH2" s="1039"/>
      <c r="DI2" s="1039"/>
      <c r="DJ2" s="1039"/>
      <c r="DK2" s="1073"/>
      <c r="DL2" s="248"/>
      <c r="DM2" s="1040" t="s">
        <v>520</v>
      </c>
      <c r="DN2" s="1041"/>
      <c r="DO2" s="1041"/>
      <c r="DP2" s="1041"/>
      <c r="DQ2" s="1041"/>
      <c r="DR2" s="1041"/>
      <c r="DS2" s="1041"/>
      <c r="DT2" s="1041"/>
      <c r="DU2" s="1041"/>
      <c r="DV2" s="1041"/>
      <c r="DW2" s="1041"/>
      <c r="DX2" s="1041"/>
      <c r="DY2" s="1077"/>
      <c r="DZ2" s="249"/>
      <c r="HG2" s="249"/>
    </row>
    <row r="3" spans="2:215" ht="6.75" customHeight="1" x14ac:dyDescent="0.2"/>
    <row r="4" spans="2:215" s="250" customFormat="1" ht="12" x14ac:dyDescent="0.2">
      <c r="E4" s="1074" t="s">
        <v>187</v>
      </c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6"/>
      <c r="R4" s="251"/>
      <c r="S4" s="1074" t="s">
        <v>187</v>
      </c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6"/>
      <c r="AF4" s="251"/>
      <c r="AG4" s="1074" t="s">
        <v>187</v>
      </c>
      <c r="AH4" s="1075"/>
      <c r="AI4" s="1075"/>
      <c r="AJ4" s="1075"/>
      <c r="AK4" s="1075"/>
      <c r="AL4" s="1075"/>
      <c r="AM4" s="1075"/>
      <c r="AN4" s="1075"/>
      <c r="AO4" s="1075"/>
      <c r="AP4" s="1075"/>
      <c r="AQ4" s="1075"/>
      <c r="AR4" s="1075"/>
      <c r="AS4" s="1076"/>
      <c r="AT4" s="251"/>
      <c r="AU4" s="1074" t="s">
        <v>187</v>
      </c>
      <c r="AV4" s="1075"/>
      <c r="AW4" s="1075"/>
      <c r="AX4" s="1075"/>
      <c r="AY4" s="1075"/>
      <c r="AZ4" s="1075"/>
      <c r="BA4" s="1075"/>
      <c r="BB4" s="1075"/>
      <c r="BC4" s="1075"/>
      <c r="BD4" s="1075"/>
      <c r="BE4" s="1075"/>
      <c r="BF4" s="1075"/>
      <c r="BG4" s="1076"/>
      <c r="BH4" s="251"/>
      <c r="BI4" s="1074" t="s">
        <v>187</v>
      </c>
      <c r="BJ4" s="1075"/>
      <c r="BK4" s="1075"/>
      <c r="BL4" s="1075"/>
      <c r="BM4" s="1075"/>
      <c r="BN4" s="1075"/>
      <c r="BO4" s="1075"/>
      <c r="BP4" s="1075"/>
      <c r="BQ4" s="1075"/>
      <c r="BR4" s="1075"/>
      <c r="BS4" s="1075"/>
      <c r="BT4" s="1075"/>
      <c r="BU4" s="1076"/>
      <c r="BV4" s="251"/>
      <c r="BW4" s="1074" t="s">
        <v>187</v>
      </c>
      <c r="BX4" s="1075"/>
      <c r="BY4" s="1075"/>
      <c r="BZ4" s="1075"/>
      <c r="CA4" s="1075"/>
      <c r="CB4" s="1075"/>
      <c r="CC4" s="1075"/>
      <c r="CD4" s="1075"/>
      <c r="CE4" s="1075"/>
      <c r="CF4" s="1075"/>
      <c r="CG4" s="1075"/>
      <c r="CH4" s="1075"/>
      <c r="CI4" s="1076"/>
      <c r="CJ4" s="272"/>
      <c r="CK4" s="1074" t="s">
        <v>187</v>
      </c>
      <c r="CL4" s="1075"/>
      <c r="CM4" s="1075"/>
      <c r="CN4" s="1075"/>
      <c r="CO4" s="1075"/>
      <c r="CP4" s="1075"/>
      <c r="CQ4" s="1075"/>
      <c r="CR4" s="1075"/>
      <c r="CS4" s="1075"/>
      <c r="CT4" s="1075"/>
      <c r="CU4" s="1075"/>
      <c r="CV4" s="1075"/>
      <c r="CW4" s="1076"/>
      <c r="CX4" s="251"/>
      <c r="CY4" s="1074" t="s">
        <v>187</v>
      </c>
      <c r="CZ4" s="1075"/>
      <c r="DA4" s="1075"/>
      <c r="DB4" s="1075"/>
      <c r="DC4" s="1075"/>
      <c r="DD4" s="1075"/>
      <c r="DE4" s="1075"/>
      <c r="DF4" s="1075"/>
      <c r="DG4" s="1075"/>
      <c r="DH4" s="1075"/>
      <c r="DI4" s="1075"/>
      <c r="DJ4" s="1075"/>
      <c r="DK4" s="1076"/>
      <c r="DL4" s="251"/>
      <c r="DM4" s="1074" t="s">
        <v>187</v>
      </c>
      <c r="DN4" s="1075"/>
      <c r="DO4" s="1075"/>
      <c r="DP4" s="1075"/>
      <c r="DQ4" s="1075"/>
      <c r="DR4" s="1075"/>
      <c r="DS4" s="1075"/>
      <c r="DT4" s="1075"/>
      <c r="DU4" s="1075"/>
      <c r="DV4" s="1075"/>
      <c r="DW4" s="1075"/>
      <c r="DX4" s="1075"/>
      <c r="DY4" s="1076"/>
      <c r="DZ4" s="252"/>
      <c r="EA4" s="251"/>
      <c r="EB4" s="251"/>
      <c r="EC4" s="251"/>
    </row>
    <row r="5" spans="2:215" s="253" customFormat="1" ht="12" x14ac:dyDescent="0.2">
      <c r="B5" s="144" t="s">
        <v>93</v>
      </c>
      <c r="C5" s="145" t="s">
        <v>94</v>
      </c>
      <c r="E5" s="254" t="s">
        <v>188</v>
      </c>
      <c r="F5" s="254" t="s">
        <v>189</v>
      </c>
      <c r="G5" s="254" t="s">
        <v>190</v>
      </c>
      <c r="H5" s="254" t="s">
        <v>191</v>
      </c>
      <c r="I5" s="254" t="s">
        <v>192</v>
      </c>
      <c r="J5" s="254" t="s">
        <v>193</v>
      </c>
      <c r="K5" s="254" t="s">
        <v>194</v>
      </c>
      <c r="L5" s="254" t="s">
        <v>195</v>
      </c>
      <c r="M5" s="254" t="s">
        <v>196</v>
      </c>
      <c r="N5" s="254" t="s">
        <v>197</v>
      </c>
      <c r="O5" s="254" t="s">
        <v>198</v>
      </c>
      <c r="P5" s="254" t="s">
        <v>199</v>
      </c>
      <c r="Q5" s="255" t="s">
        <v>200</v>
      </c>
      <c r="R5" s="251"/>
      <c r="S5" s="254" t="s">
        <v>188</v>
      </c>
      <c r="T5" s="254" t="s">
        <v>189</v>
      </c>
      <c r="U5" s="254" t="s">
        <v>190</v>
      </c>
      <c r="V5" s="254" t="s">
        <v>191</v>
      </c>
      <c r="W5" s="254" t="s">
        <v>192</v>
      </c>
      <c r="X5" s="254" t="s">
        <v>193</v>
      </c>
      <c r="Y5" s="254" t="s">
        <v>194</v>
      </c>
      <c r="Z5" s="254" t="s">
        <v>195</v>
      </c>
      <c r="AA5" s="254" t="s">
        <v>196</v>
      </c>
      <c r="AB5" s="254" t="s">
        <v>197</v>
      </c>
      <c r="AC5" s="254" t="s">
        <v>198</v>
      </c>
      <c r="AD5" s="254" t="s">
        <v>199</v>
      </c>
      <c r="AE5" s="255" t="s">
        <v>200</v>
      </c>
      <c r="AF5" s="251"/>
      <c r="AG5" s="610" t="s">
        <v>188</v>
      </c>
      <c r="AH5" s="610" t="s">
        <v>189</v>
      </c>
      <c r="AI5" s="610" t="s">
        <v>190</v>
      </c>
      <c r="AJ5" s="610" t="s">
        <v>191</v>
      </c>
      <c r="AK5" s="610" t="s">
        <v>192</v>
      </c>
      <c r="AL5" s="610" t="s">
        <v>193</v>
      </c>
      <c r="AM5" s="610" t="s">
        <v>194</v>
      </c>
      <c r="AN5" s="610" t="s">
        <v>195</v>
      </c>
      <c r="AO5" s="610" t="s">
        <v>196</v>
      </c>
      <c r="AP5" s="610" t="s">
        <v>197</v>
      </c>
      <c r="AQ5" s="610" t="s">
        <v>198</v>
      </c>
      <c r="AR5" s="610" t="s">
        <v>199</v>
      </c>
      <c r="AS5" s="255" t="s">
        <v>200</v>
      </c>
      <c r="AT5" s="251"/>
      <c r="AU5" s="610" t="s">
        <v>188</v>
      </c>
      <c r="AV5" s="610" t="s">
        <v>189</v>
      </c>
      <c r="AW5" s="610" t="s">
        <v>190</v>
      </c>
      <c r="AX5" s="610" t="s">
        <v>191</v>
      </c>
      <c r="AY5" s="610" t="s">
        <v>192</v>
      </c>
      <c r="AZ5" s="610" t="s">
        <v>193</v>
      </c>
      <c r="BA5" s="610" t="s">
        <v>194</v>
      </c>
      <c r="BB5" s="610" t="s">
        <v>195</v>
      </c>
      <c r="BC5" s="610" t="s">
        <v>196</v>
      </c>
      <c r="BD5" s="610" t="s">
        <v>197</v>
      </c>
      <c r="BE5" s="610" t="s">
        <v>198</v>
      </c>
      <c r="BF5" s="610" t="s">
        <v>199</v>
      </c>
      <c r="BG5" s="255" t="s">
        <v>200</v>
      </c>
      <c r="BH5" s="251"/>
      <c r="BI5" s="610" t="s">
        <v>188</v>
      </c>
      <c r="BJ5" s="610" t="s">
        <v>189</v>
      </c>
      <c r="BK5" s="610" t="s">
        <v>190</v>
      </c>
      <c r="BL5" s="610" t="s">
        <v>191</v>
      </c>
      <c r="BM5" s="610" t="s">
        <v>192</v>
      </c>
      <c r="BN5" s="610" t="s">
        <v>193</v>
      </c>
      <c r="BO5" s="610" t="s">
        <v>194</v>
      </c>
      <c r="BP5" s="610" t="s">
        <v>195</v>
      </c>
      <c r="BQ5" s="610" t="s">
        <v>196</v>
      </c>
      <c r="BR5" s="610" t="s">
        <v>197</v>
      </c>
      <c r="BS5" s="610" t="s">
        <v>198</v>
      </c>
      <c r="BT5" s="610" t="s">
        <v>199</v>
      </c>
      <c r="BU5" s="255" t="s">
        <v>200</v>
      </c>
      <c r="BV5" s="251"/>
      <c r="BW5" s="610" t="s">
        <v>188</v>
      </c>
      <c r="BX5" s="610" t="s">
        <v>189</v>
      </c>
      <c r="BY5" s="610" t="s">
        <v>190</v>
      </c>
      <c r="BZ5" s="610" t="s">
        <v>191</v>
      </c>
      <c r="CA5" s="610" t="s">
        <v>192</v>
      </c>
      <c r="CB5" s="610" t="s">
        <v>193</v>
      </c>
      <c r="CC5" s="610" t="s">
        <v>194</v>
      </c>
      <c r="CD5" s="610" t="s">
        <v>195</v>
      </c>
      <c r="CE5" s="610" t="s">
        <v>196</v>
      </c>
      <c r="CF5" s="610" t="s">
        <v>197</v>
      </c>
      <c r="CG5" s="610" t="s">
        <v>198</v>
      </c>
      <c r="CH5" s="610" t="s">
        <v>199</v>
      </c>
      <c r="CI5" s="255" t="s">
        <v>200</v>
      </c>
      <c r="CJ5" s="273"/>
      <c r="CK5" s="254" t="s">
        <v>188</v>
      </c>
      <c r="CL5" s="254" t="s">
        <v>189</v>
      </c>
      <c r="CM5" s="254" t="s">
        <v>190</v>
      </c>
      <c r="CN5" s="254" t="s">
        <v>191</v>
      </c>
      <c r="CO5" s="254" t="s">
        <v>192</v>
      </c>
      <c r="CP5" s="254" t="s">
        <v>193</v>
      </c>
      <c r="CQ5" s="254" t="s">
        <v>194</v>
      </c>
      <c r="CR5" s="254" t="s">
        <v>195</v>
      </c>
      <c r="CS5" s="254" t="s">
        <v>196</v>
      </c>
      <c r="CT5" s="254" t="s">
        <v>197</v>
      </c>
      <c r="CU5" s="254" t="s">
        <v>198</v>
      </c>
      <c r="CV5" s="254" t="s">
        <v>199</v>
      </c>
      <c r="CW5" s="255" t="s">
        <v>200</v>
      </c>
      <c r="CX5" s="251"/>
      <c r="CY5" s="254" t="s">
        <v>188</v>
      </c>
      <c r="CZ5" s="254" t="s">
        <v>189</v>
      </c>
      <c r="DA5" s="254" t="s">
        <v>190</v>
      </c>
      <c r="DB5" s="254" t="s">
        <v>191</v>
      </c>
      <c r="DC5" s="254" t="s">
        <v>192</v>
      </c>
      <c r="DD5" s="254" t="s">
        <v>193</v>
      </c>
      <c r="DE5" s="254" t="s">
        <v>194</v>
      </c>
      <c r="DF5" s="254" t="s">
        <v>195</v>
      </c>
      <c r="DG5" s="254" t="s">
        <v>196</v>
      </c>
      <c r="DH5" s="254" t="s">
        <v>197</v>
      </c>
      <c r="DI5" s="254" t="s">
        <v>198</v>
      </c>
      <c r="DJ5" s="254" t="s">
        <v>199</v>
      </c>
      <c r="DK5" s="457" t="s">
        <v>200</v>
      </c>
      <c r="DL5" s="251"/>
      <c r="DM5" s="254" t="s">
        <v>188</v>
      </c>
      <c r="DN5" s="254" t="s">
        <v>189</v>
      </c>
      <c r="DO5" s="254" t="s">
        <v>190</v>
      </c>
      <c r="DP5" s="254" t="s">
        <v>191</v>
      </c>
      <c r="DQ5" s="254" t="s">
        <v>192</v>
      </c>
      <c r="DR5" s="254" t="s">
        <v>193</v>
      </c>
      <c r="DS5" s="254" t="s">
        <v>194</v>
      </c>
      <c r="DT5" s="254" t="s">
        <v>195</v>
      </c>
      <c r="DU5" s="254" t="s">
        <v>196</v>
      </c>
      <c r="DV5" s="254" t="s">
        <v>197</v>
      </c>
      <c r="DW5" s="254" t="s">
        <v>198</v>
      </c>
      <c r="DX5" s="254" t="s">
        <v>199</v>
      </c>
      <c r="DY5" s="457" t="s">
        <v>200</v>
      </c>
      <c r="DZ5" s="251"/>
      <c r="EA5" s="251"/>
      <c r="EB5" s="251"/>
      <c r="EC5" s="251"/>
    </row>
    <row r="6" spans="2:215" s="253" customFormat="1" ht="12" x14ac:dyDescent="0.2">
      <c r="B6" s="146">
        <v>107307</v>
      </c>
      <c r="C6" s="147" t="s">
        <v>95</v>
      </c>
      <c r="E6" s="609">
        <v>682</v>
      </c>
      <c r="F6" s="609">
        <v>465</v>
      </c>
      <c r="G6" s="609">
        <v>647</v>
      </c>
      <c r="H6" s="609">
        <v>699</v>
      </c>
      <c r="I6" s="609">
        <v>796</v>
      </c>
      <c r="J6" s="609">
        <v>760</v>
      </c>
      <c r="K6" s="609">
        <v>837</v>
      </c>
      <c r="L6" s="609">
        <v>518</v>
      </c>
      <c r="M6" s="609">
        <v>753</v>
      </c>
      <c r="N6" s="609">
        <v>948</v>
      </c>
      <c r="O6" s="609">
        <v>1026</v>
      </c>
      <c r="P6" s="609">
        <v>0</v>
      </c>
      <c r="Q6" s="609">
        <v>8131</v>
      </c>
      <c r="R6" s="251"/>
      <c r="S6" s="609">
        <v>1444</v>
      </c>
      <c r="T6" s="609">
        <v>1884</v>
      </c>
      <c r="U6" s="609">
        <v>1394</v>
      </c>
      <c r="V6" s="609">
        <v>1464</v>
      </c>
      <c r="W6" s="609">
        <v>1445</v>
      </c>
      <c r="X6" s="609">
        <v>1391</v>
      </c>
      <c r="Y6" s="609">
        <v>1575</v>
      </c>
      <c r="Z6" s="609">
        <v>1035</v>
      </c>
      <c r="AA6" s="609">
        <v>1136</v>
      </c>
      <c r="AB6" s="609">
        <v>2828</v>
      </c>
      <c r="AC6" s="609">
        <v>1161</v>
      </c>
      <c r="AD6" s="609">
        <v>0</v>
      </c>
      <c r="AE6" s="269">
        <v>16757</v>
      </c>
      <c r="AF6" s="251"/>
      <c r="AG6" s="609">
        <v>305</v>
      </c>
      <c r="AH6" s="609">
        <v>179</v>
      </c>
      <c r="AI6" s="609">
        <v>234</v>
      </c>
      <c r="AJ6" s="609">
        <v>193</v>
      </c>
      <c r="AK6" s="609">
        <v>244</v>
      </c>
      <c r="AL6" s="609">
        <v>319</v>
      </c>
      <c r="AM6" s="609">
        <v>300</v>
      </c>
      <c r="AN6" s="609">
        <v>252</v>
      </c>
      <c r="AO6" s="609">
        <v>165</v>
      </c>
      <c r="AP6" s="609">
        <v>346</v>
      </c>
      <c r="AQ6" s="609">
        <v>244</v>
      </c>
      <c r="AR6" s="609">
        <v>0</v>
      </c>
      <c r="AS6" s="269">
        <v>2781</v>
      </c>
      <c r="AT6" s="251"/>
      <c r="AU6" s="269">
        <v>0</v>
      </c>
      <c r="AV6" s="269">
        <v>0</v>
      </c>
      <c r="AW6" s="269">
        <v>0</v>
      </c>
      <c r="AX6" s="269">
        <v>0</v>
      </c>
      <c r="AY6" s="269">
        <v>0</v>
      </c>
      <c r="AZ6" s="269">
        <v>0</v>
      </c>
      <c r="BA6" s="269">
        <v>0</v>
      </c>
      <c r="BB6" s="269">
        <v>0</v>
      </c>
      <c r="BC6" s="269">
        <v>0</v>
      </c>
      <c r="BD6" s="269">
        <v>0</v>
      </c>
      <c r="BE6" s="269">
        <v>0</v>
      </c>
      <c r="BF6" s="269">
        <v>0</v>
      </c>
      <c r="BG6" s="269">
        <v>0</v>
      </c>
      <c r="BH6" s="251"/>
      <c r="BI6" s="269">
        <v>0</v>
      </c>
      <c r="BJ6" s="269">
        <v>0</v>
      </c>
      <c r="BK6" s="269">
        <v>0</v>
      </c>
      <c r="BL6" s="269">
        <v>0</v>
      </c>
      <c r="BM6" s="269">
        <v>0</v>
      </c>
      <c r="BN6" s="269">
        <v>0</v>
      </c>
      <c r="BO6" s="269">
        <v>0</v>
      </c>
      <c r="BP6" s="269">
        <v>0</v>
      </c>
      <c r="BQ6" s="269">
        <v>0</v>
      </c>
      <c r="BR6" s="269">
        <v>0</v>
      </c>
      <c r="BS6" s="269">
        <v>0</v>
      </c>
      <c r="BT6" s="269">
        <v>0</v>
      </c>
      <c r="BU6" s="269">
        <v>0</v>
      </c>
      <c r="BV6" s="251"/>
      <c r="BW6" s="609">
        <v>68</v>
      </c>
      <c r="BX6" s="609">
        <v>103</v>
      </c>
      <c r="BY6" s="609">
        <v>51</v>
      </c>
      <c r="BZ6" s="609">
        <v>69</v>
      </c>
      <c r="CA6" s="609">
        <v>69</v>
      </c>
      <c r="CB6" s="609">
        <v>111</v>
      </c>
      <c r="CC6" s="609">
        <v>66</v>
      </c>
      <c r="CD6" s="609">
        <v>88</v>
      </c>
      <c r="CE6" s="609">
        <v>63</v>
      </c>
      <c r="CF6" s="609">
        <v>80</v>
      </c>
      <c r="CG6" s="609">
        <v>81</v>
      </c>
      <c r="CH6" s="609">
        <v>0</v>
      </c>
      <c r="CI6" s="269">
        <v>849</v>
      </c>
      <c r="CJ6" s="251"/>
      <c r="CK6" s="599">
        <v>0</v>
      </c>
      <c r="CL6" s="599">
        <v>0</v>
      </c>
      <c r="CM6" s="599">
        <v>0</v>
      </c>
      <c r="CN6" s="599">
        <v>0</v>
      </c>
      <c r="CO6" s="599">
        <v>0</v>
      </c>
      <c r="CP6" s="251">
        <v>0</v>
      </c>
      <c r="CQ6" s="251">
        <v>0</v>
      </c>
      <c r="CR6" s="251">
        <v>0</v>
      </c>
      <c r="CS6" s="251">
        <v>0</v>
      </c>
      <c r="CT6" s="251">
        <v>0</v>
      </c>
      <c r="CU6" s="251">
        <v>0</v>
      </c>
      <c r="CV6" s="251">
        <v>0</v>
      </c>
      <c r="CW6" s="257">
        <v>0</v>
      </c>
      <c r="CX6" s="251"/>
      <c r="CY6" s="599">
        <v>2499</v>
      </c>
      <c r="CZ6" s="256">
        <v>2631</v>
      </c>
      <c r="DA6" s="256">
        <v>2326</v>
      </c>
      <c r="DB6" s="256">
        <v>2425</v>
      </c>
      <c r="DC6" s="256">
        <v>2554</v>
      </c>
      <c r="DD6" s="256">
        <v>2581</v>
      </c>
      <c r="DE6" s="256">
        <v>2778</v>
      </c>
      <c r="DF6" s="256">
        <v>1893</v>
      </c>
      <c r="DG6" s="256">
        <v>2117</v>
      </c>
      <c r="DH6" s="256">
        <v>4202</v>
      </c>
      <c r="DI6" s="256">
        <v>2512</v>
      </c>
      <c r="DJ6" s="256">
        <v>0</v>
      </c>
      <c r="DK6" s="458">
        <v>28518</v>
      </c>
      <c r="DL6" s="251"/>
      <c r="DM6" s="274">
        <v>95</v>
      </c>
      <c r="DN6" s="274">
        <v>101</v>
      </c>
      <c r="DO6" s="274">
        <v>64</v>
      </c>
      <c r="DP6" s="274">
        <v>40</v>
      </c>
      <c r="DQ6" s="274">
        <v>97</v>
      </c>
      <c r="DR6" s="274">
        <v>83</v>
      </c>
      <c r="DS6" s="274">
        <v>98</v>
      </c>
      <c r="DT6" s="274">
        <v>52</v>
      </c>
      <c r="DU6" s="274">
        <v>41</v>
      </c>
      <c r="DV6" s="274">
        <v>57</v>
      </c>
      <c r="DW6" s="274">
        <v>75</v>
      </c>
      <c r="DX6" s="274">
        <v>0</v>
      </c>
      <c r="DY6" s="458">
        <v>803</v>
      </c>
      <c r="DZ6" s="251"/>
      <c r="EA6" s="774"/>
      <c r="EB6" s="774"/>
      <c r="EC6" s="774"/>
    </row>
    <row r="7" spans="2:215" s="253" customFormat="1" ht="12" x14ac:dyDescent="0.2">
      <c r="B7" s="146">
        <v>107308</v>
      </c>
      <c r="C7" s="147" t="s">
        <v>96</v>
      </c>
      <c r="E7" s="609">
        <v>323</v>
      </c>
      <c r="F7" s="609">
        <v>184</v>
      </c>
      <c r="G7" s="609">
        <v>337</v>
      </c>
      <c r="H7" s="609">
        <v>394</v>
      </c>
      <c r="I7" s="609">
        <v>617</v>
      </c>
      <c r="J7" s="609">
        <v>512</v>
      </c>
      <c r="K7" s="609">
        <v>491</v>
      </c>
      <c r="L7" s="609">
        <v>446</v>
      </c>
      <c r="M7" s="609">
        <v>277</v>
      </c>
      <c r="N7" s="609">
        <v>499</v>
      </c>
      <c r="O7" s="609">
        <v>372</v>
      </c>
      <c r="P7" s="609">
        <v>0</v>
      </c>
      <c r="Q7" s="269">
        <v>4452</v>
      </c>
      <c r="R7" s="251"/>
      <c r="S7" s="609">
        <v>956</v>
      </c>
      <c r="T7" s="609">
        <v>1126</v>
      </c>
      <c r="U7" s="609">
        <v>926</v>
      </c>
      <c r="V7" s="609">
        <v>1088</v>
      </c>
      <c r="W7" s="609">
        <v>1047</v>
      </c>
      <c r="X7" s="609">
        <v>914</v>
      </c>
      <c r="Y7" s="609">
        <v>1712</v>
      </c>
      <c r="Z7" s="609">
        <v>1576</v>
      </c>
      <c r="AA7" s="609">
        <v>1301</v>
      </c>
      <c r="AB7" s="609">
        <v>858</v>
      </c>
      <c r="AC7" s="609">
        <v>778</v>
      </c>
      <c r="AD7" s="609">
        <v>0</v>
      </c>
      <c r="AE7" s="269">
        <v>12282</v>
      </c>
      <c r="AF7" s="251"/>
      <c r="AG7" s="609">
        <v>0</v>
      </c>
      <c r="AH7" s="609">
        <v>71</v>
      </c>
      <c r="AI7" s="609">
        <v>118</v>
      </c>
      <c r="AJ7" s="609">
        <v>131</v>
      </c>
      <c r="AK7" s="609">
        <v>190</v>
      </c>
      <c r="AL7" s="609">
        <v>186</v>
      </c>
      <c r="AM7" s="609">
        <v>271</v>
      </c>
      <c r="AN7" s="609">
        <v>249</v>
      </c>
      <c r="AO7" s="609">
        <v>204</v>
      </c>
      <c r="AP7" s="609">
        <v>244</v>
      </c>
      <c r="AQ7" s="609">
        <v>287</v>
      </c>
      <c r="AR7" s="609">
        <v>0</v>
      </c>
      <c r="AS7" s="269">
        <v>1951</v>
      </c>
      <c r="AT7" s="251"/>
      <c r="AU7" s="269">
        <v>0</v>
      </c>
      <c r="AV7" s="269">
        <v>0</v>
      </c>
      <c r="AW7" s="269">
        <v>0</v>
      </c>
      <c r="AX7" s="269">
        <v>0</v>
      </c>
      <c r="AY7" s="269">
        <v>0</v>
      </c>
      <c r="AZ7" s="269">
        <v>0</v>
      </c>
      <c r="BA7" s="269">
        <v>0</v>
      </c>
      <c r="BB7" s="269">
        <v>0</v>
      </c>
      <c r="BC7" s="269">
        <v>0</v>
      </c>
      <c r="BD7" s="269">
        <v>0</v>
      </c>
      <c r="BE7" s="269">
        <v>0</v>
      </c>
      <c r="BF7" s="269">
        <v>0</v>
      </c>
      <c r="BG7" s="269">
        <v>0</v>
      </c>
      <c r="BH7" s="251"/>
      <c r="BI7" s="269">
        <v>0</v>
      </c>
      <c r="BJ7" s="269">
        <v>0</v>
      </c>
      <c r="BK7" s="269">
        <v>0</v>
      </c>
      <c r="BL7" s="269">
        <v>0</v>
      </c>
      <c r="BM7" s="269">
        <v>0</v>
      </c>
      <c r="BN7" s="269">
        <v>0</v>
      </c>
      <c r="BO7" s="269">
        <v>0</v>
      </c>
      <c r="BP7" s="269">
        <v>0</v>
      </c>
      <c r="BQ7" s="269">
        <v>0</v>
      </c>
      <c r="BR7" s="269">
        <v>0</v>
      </c>
      <c r="BS7" s="269">
        <v>0</v>
      </c>
      <c r="BT7" s="269">
        <v>0</v>
      </c>
      <c r="BU7" s="269">
        <v>0</v>
      </c>
      <c r="BV7" s="251"/>
      <c r="BW7" s="609">
        <v>85</v>
      </c>
      <c r="BX7" s="609">
        <v>43</v>
      </c>
      <c r="BY7" s="609">
        <v>103</v>
      </c>
      <c r="BZ7" s="609">
        <v>37</v>
      </c>
      <c r="CA7" s="609">
        <v>89</v>
      </c>
      <c r="CB7" s="609">
        <v>71</v>
      </c>
      <c r="CC7" s="609">
        <v>113</v>
      </c>
      <c r="CD7" s="609">
        <v>154</v>
      </c>
      <c r="CE7" s="609">
        <v>72</v>
      </c>
      <c r="CF7" s="609">
        <v>97</v>
      </c>
      <c r="CG7" s="609">
        <v>96</v>
      </c>
      <c r="CH7" s="609">
        <v>0</v>
      </c>
      <c r="CI7" s="269">
        <v>960</v>
      </c>
      <c r="CJ7" s="251"/>
      <c r="CK7" s="599">
        <v>0</v>
      </c>
      <c r="CL7" s="599">
        <v>0</v>
      </c>
      <c r="CM7" s="599">
        <v>0</v>
      </c>
      <c r="CN7" s="599">
        <v>0</v>
      </c>
      <c r="CO7" s="599">
        <v>0</v>
      </c>
      <c r="CP7" s="251">
        <v>0</v>
      </c>
      <c r="CQ7" s="251">
        <v>0</v>
      </c>
      <c r="CR7" s="251">
        <v>0</v>
      </c>
      <c r="CS7" s="251">
        <v>0</v>
      </c>
      <c r="CT7" s="251">
        <v>0</v>
      </c>
      <c r="CU7" s="251">
        <v>0</v>
      </c>
      <c r="CV7" s="251">
        <v>0</v>
      </c>
      <c r="CW7" s="257">
        <v>0</v>
      </c>
      <c r="CX7" s="251"/>
      <c r="CY7" s="256">
        <v>1364</v>
      </c>
      <c r="CZ7" s="256">
        <v>1424</v>
      </c>
      <c r="DA7" s="256">
        <v>1484</v>
      </c>
      <c r="DB7" s="256">
        <v>1650</v>
      </c>
      <c r="DC7" s="256">
        <v>1943</v>
      </c>
      <c r="DD7" s="256">
        <v>1683</v>
      </c>
      <c r="DE7" s="256">
        <v>2587</v>
      </c>
      <c r="DF7" s="256">
        <v>2425</v>
      </c>
      <c r="DG7" s="256">
        <v>1854</v>
      </c>
      <c r="DH7" s="256">
        <v>1698</v>
      </c>
      <c r="DI7" s="256">
        <v>1533</v>
      </c>
      <c r="DJ7" s="256">
        <v>0</v>
      </c>
      <c r="DK7" s="458">
        <v>19645</v>
      </c>
      <c r="DL7" s="251"/>
      <c r="DM7" s="274">
        <v>61</v>
      </c>
      <c r="DN7" s="274">
        <v>42</v>
      </c>
      <c r="DO7" s="274">
        <v>74</v>
      </c>
      <c r="DP7" s="274">
        <v>100</v>
      </c>
      <c r="DQ7" s="274">
        <v>127</v>
      </c>
      <c r="DR7" s="274">
        <v>79</v>
      </c>
      <c r="DS7" s="274">
        <v>119</v>
      </c>
      <c r="DT7" s="274">
        <v>86</v>
      </c>
      <c r="DU7" s="274">
        <v>65</v>
      </c>
      <c r="DV7" s="274">
        <v>64</v>
      </c>
      <c r="DW7" s="274">
        <v>65</v>
      </c>
      <c r="DX7" s="274">
        <v>0</v>
      </c>
      <c r="DY7" s="458">
        <v>882</v>
      </c>
      <c r="DZ7" s="251"/>
      <c r="EA7" s="274"/>
      <c r="EB7" s="428"/>
      <c r="EC7" s="251"/>
    </row>
    <row r="8" spans="2:215" s="253" customFormat="1" ht="12" x14ac:dyDescent="0.2">
      <c r="B8" s="146">
        <v>107353</v>
      </c>
      <c r="C8" s="147" t="s">
        <v>97</v>
      </c>
      <c r="E8" s="769">
        <v>281</v>
      </c>
      <c r="F8" s="609">
        <v>188</v>
      </c>
      <c r="G8" s="609">
        <v>236</v>
      </c>
      <c r="H8" s="609">
        <v>370</v>
      </c>
      <c r="I8" s="609">
        <v>352</v>
      </c>
      <c r="J8" s="609">
        <v>437</v>
      </c>
      <c r="K8" s="609">
        <v>375</v>
      </c>
      <c r="L8" s="609">
        <v>396</v>
      </c>
      <c r="M8" s="609">
        <v>312</v>
      </c>
      <c r="N8" s="609">
        <v>595</v>
      </c>
      <c r="O8" s="609">
        <v>583</v>
      </c>
      <c r="P8" s="609">
        <v>0</v>
      </c>
      <c r="Q8" s="773">
        <v>4125</v>
      </c>
      <c r="R8" s="251"/>
      <c r="S8" s="609">
        <v>713</v>
      </c>
      <c r="T8" s="609">
        <v>2882</v>
      </c>
      <c r="U8" s="609">
        <v>800</v>
      </c>
      <c r="V8" s="609">
        <v>1088</v>
      </c>
      <c r="W8" s="609">
        <v>1108</v>
      </c>
      <c r="X8" s="609">
        <v>1511</v>
      </c>
      <c r="Y8" s="609">
        <v>1440</v>
      </c>
      <c r="Z8" s="609">
        <v>1189</v>
      </c>
      <c r="AA8" s="609">
        <v>826</v>
      </c>
      <c r="AB8" s="609">
        <v>1041</v>
      </c>
      <c r="AC8" s="609">
        <v>960</v>
      </c>
      <c r="AD8" s="609">
        <v>0</v>
      </c>
      <c r="AE8" s="269">
        <v>13558</v>
      </c>
      <c r="AF8" s="251"/>
      <c r="AG8" s="609">
        <v>54</v>
      </c>
      <c r="AH8" s="609">
        <v>45</v>
      </c>
      <c r="AI8" s="609">
        <v>62</v>
      </c>
      <c r="AJ8" s="609">
        <v>72</v>
      </c>
      <c r="AK8" s="609">
        <v>47</v>
      </c>
      <c r="AL8" s="609">
        <v>0</v>
      </c>
      <c r="AM8" s="609">
        <v>106</v>
      </c>
      <c r="AN8" s="609">
        <v>83</v>
      </c>
      <c r="AO8" s="609">
        <v>74</v>
      </c>
      <c r="AP8" s="609">
        <v>74</v>
      </c>
      <c r="AQ8" s="609">
        <v>109</v>
      </c>
      <c r="AR8" s="609">
        <v>0</v>
      </c>
      <c r="AS8" s="269">
        <v>726</v>
      </c>
      <c r="AT8" s="251"/>
      <c r="AU8" s="269">
        <v>0</v>
      </c>
      <c r="AV8" s="269">
        <v>0</v>
      </c>
      <c r="AW8" s="269">
        <v>0</v>
      </c>
      <c r="AX8" s="269">
        <v>0</v>
      </c>
      <c r="AY8" s="269">
        <v>0</v>
      </c>
      <c r="AZ8" s="269">
        <v>0</v>
      </c>
      <c r="BA8" s="269">
        <v>0</v>
      </c>
      <c r="BB8" s="269">
        <v>0</v>
      </c>
      <c r="BC8" s="269">
        <v>0</v>
      </c>
      <c r="BD8" s="269">
        <v>0</v>
      </c>
      <c r="BE8" s="269">
        <v>0</v>
      </c>
      <c r="BF8" s="269">
        <v>0</v>
      </c>
      <c r="BG8" s="269">
        <v>0</v>
      </c>
      <c r="BH8" s="251"/>
      <c r="BI8" s="269">
        <v>0</v>
      </c>
      <c r="BJ8" s="269">
        <v>0</v>
      </c>
      <c r="BK8" s="269">
        <v>0</v>
      </c>
      <c r="BL8" s="269">
        <v>0</v>
      </c>
      <c r="BM8" s="269">
        <v>0</v>
      </c>
      <c r="BN8" s="269">
        <v>0</v>
      </c>
      <c r="BO8" s="269">
        <v>0</v>
      </c>
      <c r="BP8" s="269">
        <v>0</v>
      </c>
      <c r="BQ8" s="269">
        <v>0</v>
      </c>
      <c r="BR8" s="269">
        <v>0</v>
      </c>
      <c r="BS8" s="269">
        <v>0</v>
      </c>
      <c r="BT8" s="269">
        <v>0</v>
      </c>
      <c r="BU8" s="269">
        <v>0</v>
      </c>
      <c r="BV8" s="251"/>
      <c r="BW8" s="609">
        <v>6</v>
      </c>
      <c r="BX8" s="609">
        <v>11</v>
      </c>
      <c r="BY8" s="609">
        <v>0</v>
      </c>
      <c r="BZ8" s="609">
        <v>25</v>
      </c>
      <c r="CA8" s="609">
        <v>22</v>
      </c>
      <c r="CB8" s="609">
        <v>34</v>
      </c>
      <c r="CC8" s="609">
        <v>31</v>
      </c>
      <c r="CD8" s="609">
        <v>25</v>
      </c>
      <c r="CE8" s="609">
        <v>0</v>
      </c>
      <c r="CF8" s="609">
        <v>28</v>
      </c>
      <c r="CG8" s="609">
        <v>43</v>
      </c>
      <c r="CH8" s="609">
        <v>0</v>
      </c>
      <c r="CI8" s="269">
        <v>225</v>
      </c>
      <c r="CJ8" s="251"/>
      <c r="CK8" s="599">
        <v>0</v>
      </c>
      <c r="CL8" s="599">
        <v>0</v>
      </c>
      <c r="CM8" s="599">
        <v>0</v>
      </c>
      <c r="CN8" s="599">
        <v>0</v>
      </c>
      <c r="CO8" s="599">
        <v>0</v>
      </c>
      <c r="CP8" s="251">
        <v>0</v>
      </c>
      <c r="CQ8" s="251">
        <v>0</v>
      </c>
      <c r="CR8" s="251">
        <v>0</v>
      </c>
      <c r="CS8" s="251">
        <v>0</v>
      </c>
      <c r="CT8" s="251">
        <v>0</v>
      </c>
      <c r="CU8" s="251">
        <v>0</v>
      </c>
      <c r="CV8" s="251">
        <v>0</v>
      </c>
      <c r="CW8" s="257">
        <v>0</v>
      </c>
      <c r="CX8" s="251"/>
      <c r="CY8" s="772">
        <v>1054</v>
      </c>
      <c r="CZ8" s="256">
        <v>3126</v>
      </c>
      <c r="DA8" s="256">
        <v>1098</v>
      </c>
      <c r="DB8" s="256">
        <v>1555</v>
      </c>
      <c r="DC8" s="256">
        <v>1529</v>
      </c>
      <c r="DD8" s="256">
        <v>1982</v>
      </c>
      <c r="DE8" s="256">
        <v>1952</v>
      </c>
      <c r="DF8" s="256">
        <v>1693</v>
      </c>
      <c r="DG8" s="256">
        <v>1212</v>
      </c>
      <c r="DH8" s="256">
        <v>1738</v>
      </c>
      <c r="DI8" s="256">
        <v>1695</v>
      </c>
      <c r="DJ8" s="256">
        <v>0</v>
      </c>
      <c r="DK8" s="458">
        <v>18634</v>
      </c>
      <c r="DL8" s="251"/>
      <c r="DM8" s="274">
        <v>130</v>
      </c>
      <c r="DN8" s="274">
        <v>120</v>
      </c>
      <c r="DO8" s="274">
        <v>217</v>
      </c>
      <c r="DP8" s="274">
        <v>109</v>
      </c>
      <c r="DQ8" s="274">
        <v>122</v>
      </c>
      <c r="DR8" s="274">
        <v>417</v>
      </c>
      <c r="DS8" s="274">
        <v>471</v>
      </c>
      <c r="DT8" s="274">
        <v>13</v>
      </c>
      <c r="DU8" s="274">
        <v>8</v>
      </c>
      <c r="DV8" s="274">
        <v>16</v>
      </c>
      <c r="DW8" s="274">
        <v>369</v>
      </c>
      <c r="DX8" s="274">
        <v>0</v>
      </c>
      <c r="DY8" s="458">
        <v>1992</v>
      </c>
      <c r="DZ8" s="251"/>
      <c r="EA8" s="274"/>
      <c r="EB8" s="251"/>
      <c r="EC8" s="251"/>
    </row>
    <row r="9" spans="2:215" s="253" customFormat="1" ht="12" x14ac:dyDescent="0.2">
      <c r="B9" s="146">
        <v>107356</v>
      </c>
      <c r="C9" s="147" t="s">
        <v>98</v>
      </c>
      <c r="E9" s="609">
        <v>585</v>
      </c>
      <c r="F9" s="609">
        <v>260</v>
      </c>
      <c r="G9" s="609">
        <v>285</v>
      </c>
      <c r="H9" s="609">
        <v>462</v>
      </c>
      <c r="I9" s="609">
        <v>631</v>
      </c>
      <c r="J9" s="609">
        <v>398</v>
      </c>
      <c r="K9" s="609">
        <v>444</v>
      </c>
      <c r="L9" s="609">
        <v>527</v>
      </c>
      <c r="M9" s="609">
        <v>435</v>
      </c>
      <c r="N9" s="609">
        <v>451</v>
      </c>
      <c r="O9" s="609">
        <v>472</v>
      </c>
      <c r="P9" s="609">
        <v>0</v>
      </c>
      <c r="Q9" s="269">
        <v>4950</v>
      </c>
      <c r="R9" s="251"/>
      <c r="S9" s="609">
        <v>1773</v>
      </c>
      <c r="T9" s="609">
        <v>421</v>
      </c>
      <c r="U9" s="609">
        <v>988</v>
      </c>
      <c r="V9" s="609">
        <v>885</v>
      </c>
      <c r="W9" s="609">
        <v>869</v>
      </c>
      <c r="X9" s="609">
        <v>1034</v>
      </c>
      <c r="Y9" s="609">
        <v>1098</v>
      </c>
      <c r="Z9" s="609">
        <v>898</v>
      </c>
      <c r="AA9" s="609">
        <v>1348</v>
      </c>
      <c r="AB9" s="609">
        <v>971</v>
      </c>
      <c r="AC9" s="609">
        <v>810</v>
      </c>
      <c r="AD9" s="609">
        <v>0</v>
      </c>
      <c r="AE9" s="269">
        <v>11095</v>
      </c>
      <c r="AF9" s="251"/>
      <c r="AG9" s="609">
        <v>120</v>
      </c>
      <c r="AH9" s="609">
        <v>78</v>
      </c>
      <c r="AI9" s="609">
        <v>83</v>
      </c>
      <c r="AJ9" s="609">
        <v>90</v>
      </c>
      <c r="AK9" s="609">
        <v>92</v>
      </c>
      <c r="AL9" s="609">
        <v>113</v>
      </c>
      <c r="AM9" s="609">
        <v>149</v>
      </c>
      <c r="AN9" s="609">
        <v>166</v>
      </c>
      <c r="AO9" s="609">
        <v>132</v>
      </c>
      <c r="AP9" s="609">
        <v>172</v>
      </c>
      <c r="AQ9" s="609">
        <v>201</v>
      </c>
      <c r="AR9" s="609">
        <v>0</v>
      </c>
      <c r="AS9" s="269">
        <v>1396</v>
      </c>
      <c r="AT9" s="251"/>
      <c r="AU9" s="269">
        <v>0</v>
      </c>
      <c r="AV9" s="269">
        <v>0</v>
      </c>
      <c r="AW9" s="269">
        <v>0</v>
      </c>
      <c r="AX9" s="269">
        <v>0</v>
      </c>
      <c r="AY9" s="269">
        <v>0</v>
      </c>
      <c r="AZ9" s="269">
        <v>0</v>
      </c>
      <c r="BA9" s="269">
        <v>0</v>
      </c>
      <c r="BB9" s="269">
        <v>0</v>
      </c>
      <c r="BC9" s="269">
        <v>0</v>
      </c>
      <c r="BD9" s="269">
        <v>0</v>
      </c>
      <c r="BE9" s="269">
        <v>0</v>
      </c>
      <c r="BF9" s="269">
        <v>0</v>
      </c>
      <c r="BG9" s="269">
        <v>0</v>
      </c>
      <c r="BH9" s="251"/>
      <c r="BI9" s="269">
        <v>0</v>
      </c>
      <c r="BJ9" s="269">
        <v>0</v>
      </c>
      <c r="BK9" s="269">
        <v>0</v>
      </c>
      <c r="BL9" s="269">
        <v>0</v>
      </c>
      <c r="BM9" s="269">
        <v>0</v>
      </c>
      <c r="BN9" s="269">
        <v>0</v>
      </c>
      <c r="BO9" s="269">
        <v>0</v>
      </c>
      <c r="BP9" s="269">
        <v>0</v>
      </c>
      <c r="BQ9" s="269">
        <v>0</v>
      </c>
      <c r="BR9" s="269">
        <v>0</v>
      </c>
      <c r="BS9" s="269">
        <v>0</v>
      </c>
      <c r="BT9" s="269">
        <v>0</v>
      </c>
      <c r="BU9" s="269">
        <v>0</v>
      </c>
      <c r="BV9" s="251"/>
      <c r="BW9" s="609">
        <v>0</v>
      </c>
      <c r="BX9" s="609">
        <v>10</v>
      </c>
      <c r="BY9" s="609">
        <v>0</v>
      </c>
      <c r="BZ9" s="609">
        <v>17</v>
      </c>
      <c r="CA9" s="609">
        <v>14</v>
      </c>
      <c r="CB9" s="609">
        <v>11</v>
      </c>
      <c r="CC9" s="609">
        <v>25</v>
      </c>
      <c r="CD9" s="609">
        <v>19</v>
      </c>
      <c r="CE9" s="609">
        <v>24</v>
      </c>
      <c r="CF9" s="609">
        <v>24</v>
      </c>
      <c r="CG9" s="609">
        <v>33</v>
      </c>
      <c r="CH9" s="609">
        <v>0</v>
      </c>
      <c r="CI9" s="269">
        <v>177</v>
      </c>
      <c r="CJ9" s="251"/>
      <c r="CK9" s="599">
        <v>0</v>
      </c>
      <c r="CL9" s="599">
        <v>0</v>
      </c>
      <c r="CM9" s="599">
        <v>0</v>
      </c>
      <c r="CN9" s="599">
        <v>0</v>
      </c>
      <c r="CO9" s="599">
        <v>0</v>
      </c>
      <c r="CP9" s="251">
        <v>0</v>
      </c>
      <c r="CQ9" s="251">
        <v>0</v>
      </c>
      <c r="CR9" s="251">
        <v>0</v>
      </c>
      <c r="CS9" s="251">
        <v>0</v>
      </c>
      <c r="CT9" s="251">
        <v>0</v>
      </c>
      <c r="CU9" s="251">
        <v>0</v>
      </c>
      <c r="CV9" s="251">
        <v>0</v>
      </c>
      <c r="CW9" s="257">
        <v>0</v>
      </c>
      <c r="CX9" s="251"/>
      <c r="CY9" s="256">
        <v>2478</v>
      </c>
      <c r="CZ9" s="256">
        <v>769</v>
      </c>
      <c r="DA9" s="256">
        <v>1356</v>
      </c>
      <c r="DB9" s="256">
        <v>1454</v>
      </c>
      <c r="DC9" s="256">
        <v>1606</v>
      </c>
      <c r="DD9" s="256">
        <v>1556</v>
      </c>
      <c r="DE9" s="256">
        <v>1716</v>
      </c>
      <c r="DF9" s="256">
        <v>1610</v>
      </c>
      <c r="DG9" s="256">
        <v>1939</v>
      </c>
      <c r="DH9" s="256">
        <v>1618</v>
      </c>
      <c r="DI9" s="256">
        <v>1516</v>
      </c>
      <c r="DJ9" s="256">
        <v>0</v>
      </c>
      <c r="DK9" s="458">
        <v>17618</v>
      </c>
      <c r="DL9" s="251"/>
      <c r="DM9" s="274">
        <v>179</v>
      </c>
      <c r="DN9" s="274">
        <v>164</v>
      </c>
      <c r="DO9" s="274">
        <v>121</v>
      </c>
      <c r="DP9" s="274">
        <v>135</v>
      </c>
      <c r="DQ9" s="274">
        <v>107</v>
      </c>
      <c r="DR9" s="274">
        <v>125</v>
      </c>
      <c r="DS9" s="274">
        <v>29</v>
      </c>
      <c r="DT9" s="274">
        <v>134</v>
      </c>
      <c r="DU9" s="274">
        <v>75</v>
      </c>
      <c r="DV9" s="274">
        <v>162</v>
      </c>
      <c r="DW9" s="274">
        <v>86</v>
      </c>
      <c r="DX9" s="274">
        <v>0</v>
      </c>
      <c r="DY9" s="458">
        <v>1317</v>
      </c>
      <c r="DZ9" s="251"/>
      <c r="EA9" s="274"/>
      <c r="EB9" s="251"/>
      <c r="EC9" s="251"/>
    </row>
    <row r="10" spans="2:215" s="253" customFormat="1" ht="12" x14ac:dyDescent="0.2">
      <c r="B10" s="146">
        <v>107357</v>
      </c>
      <c r="C10" s="147" t="s">
        <v>99</v>
      </c>
      <c r="E10" s="769">
        <v>164</v>
      </c>
      <c r="F10" s="609">
        <v>210</v>
      </c>
      <c r="G10" s="609">
        <v>348</v>
      </c>
      <c r="H10" s="609">
        <v>241</v>
      </c>
      <c r="I10" s="609">
        <v>213</v>
      </c>
      <c r="J10" s="609">
        <v>79</v>
      </c>
      <c r="K10" s="609">
        <v>222</v>
      </c>
      <c r="L10" s="609">
        <v>280</v>
      </c>
      <c r="M10" s="609">
        <v>277</v>
      </c>
      <c r="N10" s="609">
        <v>317</v>
      </c>
      <c r="O10" s="609">
        <v>316</v>
      </c>
      <c r="P10" s="609">
        <v>0</v>
      </c>
      <c r="Q10" s="773">
        <v>2667</v>
      </c>
      <c r="R10" s="251"/>
      <c r="S10" s="609">
        <v>1015</v>
      </c>
      <c r="T10" s="609">
        <v>1621</v>
      </c>
      <c r="U10" s="609">
        <v>1690</v>
      </c>
      <c r="V10" s="609">
        <v>2150</v>
      </c>
      <c r="W10" s="609">
        <v>1540</v>
      </c>
      <c r="X10" s="609">
        <v>1528</v>
      </c>
      <c r="Y10" s="609">
        <v>1363</v>
      </c>
      <c r="Z10" s="609">
        <v>1338</v>
      </c>
      <c r="AA10" s="609">
        <v>1098</v>
      </c>
      <c r="AB10" s="609">
        <v>1199</v>
      </c>
      <c r="AC10" s="609">
        <v>959</v>
      </c>
      <c r="AD10" s="609">
        <v>0</v>
      </c>
      <c r="AE10" s="269">
        <v>15501</v>
      </c>
      <c r="AF10" s="251"/>
      <c r="AG10" s="609">
        <v>87</v>
      </c>
      <c r="AH10" s="609">
        <v>67</v>
      </c>
      <c r="AI10" s="609">
        <v>123</v>
      </c>
      <c r="AJ10" s="609">
        <v>184</v>
      </c>
      <c r="AK10" s="609">
        <v>116</v>
      </c>
      <c r="AL10" s="609">
        <v>160</v>
      </c>
      <c r="AM10" s="609">
        <v>153</v>
      </c>
      <c r="AN10" s="609">
        <v>203</v>
      </c>
      <c r="AO10" s="609">
        <v>133</v>
      </c>
      <c r="AP10" s="609">
        <v>124</v>
      </c>
      <c r="AQ10" s="609">
        <v>185</v>
      </c>
      <c r="AR10" s="609">
        <v>0</v>
      </c>
      <c r="AS10" s="269">
        <v>1535</v>
      </c>
      <c r="AT10" s="251"/>
      <c r="AU10" s="269">
        <v>0</v>
      </c>
      <c r="AV10" s="269">
        <v>0</v>
      </c>
      <c r="AW10" s="269">
        <v>0</v>
      </c>
      <c r="AX10" s="269">
        <v>0</v>
      </c>
      <c r="AY10" s="269">
        <v>0</v>
      </c>
      <c r="AZ10" s="269">
        <v>0</v>
      </c>
      <c r="BA10" s="269">
        <v>0</v>
      </c>
      <c r="BB10" s="269">
        <v>0</v>
      </c>
      <c r="BC10" s="269">
        <v>0</v>
      </c>
      <c r="BD10" s="269">
        <v>0</v>
      </c>
      <c r="BE10" s="269">
        <v>0</v>
      </c>
      <c r="BF10" s="269">
        <v>0</v>
      </c>
      <c r="BG10" s="269">
        <v>0</v>
      </c>
      <c r="BH10" s="251"/>
      <c r="BI10" s="269">
        <v>0</v>
      </c>
      <c r="BJ10" s="269">
        <v>0</v>
      </c>
      <c r="BK10" s="269">
        <v>0</v>
      </c>
      <c r="BL10" s="269">
        <v>0</v>
      </c>
      <c r="BM10" s="269">
        <v>0</v>
      </c>
      <c r="BN10" s="269">
        <v>0</v>
      </c>
      <c r="BO10" s="269">
        <v>0</v>
      </c>
      <c r="BP10" s="269">
        <v>0</v>
      </c>
      <c r="BQ10" s="269">
        <v>0</v>
      </c>
      <c r="BR10" s="269">
        <v>0</v>
      </c>
      <c r="BS10" s="269">
        <v>0</v>
      </c>
      <c r="BT10" s="269">
        <v>0</v>
      </c>
      <c r="BU10" s="269">
        <v>0</v>
      </c>
      <c r="BV10" s="251"/>
      <c r="BW10" s="609">
        <v>0</v>
      </c>
      <c r="BX10" s="609">
        <v>8</v>
      </c>
      <c r="BY10" s="609">
        <v>10</v>
      </c>
      <c r="BZ10" s="609">
        <v>0</v>
      </c>
      <c r="CA10" s="609">
        <v>19</v>
      </c>
      <c r="CB10" s="609">
        <v>53</v>
      </c>
      <c r="CC10" s="609">
        <v>82</v>
      </c>
      <c r="CD10" s="609">
        <v>43</v>
      </c>
      <c r="CE10" s="609">
        <v>42</v>
      </c>
      <c r="CF10" s="609">
        <v>27</v>
      </c>
      <c r="CG10" s="609">
        <v>20</v>
      </c>
      <c r="CH10" s="609">
        <v>0</v>
      </c>
      <c r="CI10" s="269">
        <v>304</v>
      </c>
      <c r="CJ10" s="251"/>
      <c r="CK10" s="599">
        <v>0</v>
      </c>
      <c r="CL10" s="599">
        <v>0</v>
      </c>
      <c r="CM10" s="599">
        <v>0</v>
      </c>
      <c r="CN10" s="599">
        <v>0</v>
      </c>
      <c r="CO10" s="599">
        <v>0</v>
      </c>
      <c r="CP10" s="251">
        <v>0</v>
      </c>
      <c r="CQ10" s="251">
        <v>0</v>
      </c>
      <c r="CR10" s="251">
        <v>0</v>
      </c>
      <c r="CS10" s="251">
        <v>0</v>
      </c>
      <c r="CT10" s="251">
        <v>0</v>
      </c>
      <c r="CU10" s="251">
        <v>0</v>
      </c>
      <c r="CV10" s="251">
        <v>0</v>
      </c>
      <c r="CW10" s="257">
        <v>0</v>
      </c>
      <c r="CX10" s="251"/>
      <c r="CY10" s="779">
        <v>1266</v>
      </c>
      <c r="CZ10" s="256">
        <v>1906</v>
      </c>
      <c r="DA10" s="256">
        <v>2171</v>
      </c>
      <c r="DB10" s="256">
        <v>2575</v>
      </c>
      <c r="DC10" s="256">
        <v>1888</v>
      </c>
      <c r="DD10" s="256">
        <v>1820</v>
      </c>
      <c r="DE10" s="256">
        <v>1820</v>
      </c>
      <c r="DF10" s="256">
        <v>1864</v>
      </c>
      <c r="DG10" s="256">
        <v>1550</v>
      </c>
      <c r="DH10" s="256">
        <v>1667</v>
      </c>
      <c r="DI10" s="256">
        <v>1480</v>
      </c>
      <c r="DJ10" s="256">
        <v>0</v>
      </c>
      <c r="DK10" s="458">
        <v>20007</v>
      </c>
      <c r="DL10" s="251"/>
      <c r="DM10" s="274">
        <v>356</v>
      </c>
      <c r="DN10" s="274">
        <v>397</v>
      </c>
      <c r="DO10" s="274">
        <v>405</v>
      </c>
      <c r="DP10" s="274">
        <v>423</v>
      </c>
      <c r="DQ10" s="274">
        <v>288</v>
      </c>
      <c r="DR10" s="274">
        <v>394</v>
      </c>
      <c r="DS10" s="274">
        <v>340</v>
      </c>
      <c r="DT10" s="274">
        <v>238</v>
      </c>
      <c r="DU10" s="274">
        <v>243</v>
      </c>
      <c r="DV10" s="274">
        <v>255</v>
      </c>
      <c r="DW10" s="274">
        <v>247</v>
      </c>
      <c r="DX10" s="274">
        <v>0</v>
      </c>
      <c r="DY10" s="458">
        <v>3586</v>
      </c>
      <c r="DZ10" s="251"/>
      <c r="EA10" s="274"/>
      <c r="EB10" s="251"/>
      <c r="EC10" s="251"/>
    </row>
    <row r="11" spans="2:215" s="253" customFormat="1" ht="12" x14ac:dyDescent="0.2">
      <c r="B11" s="146">
        <v>107400</v>
      </c>
      <c r="C11" s="147" t="s">
        <v>100</v>
      </c>
      <c r="E11" s="609">
        <v>36</v>
      </c>
      <c r="F11" s="609">
        <v>5</v>
      </c>
      <c r="G11" s="609">
        <v>11</v>
      </c>
      <c r="H11" s="609">
        <v>22</v>
      </c>
      <c r="I11" s="609">
        <v>24</v>
      </c>
      <c r="J11" s="609">
        <v>6</v>
      </c>
      <c r="K11" s="609">
        <v>16</v>
      </c>
      <c r="L11" s="609">
        <v>22</v>
      </c>
      <c r="M11" s="609">
        <v>13</v>
      </c>
      <c r="N11" s="609">
        <v>10</v>
      </c>
      <c r="O11" s="609">
        <v>21</v>
      </c>
      <c r="P11" s="609">
        <v>0</v>
      </c>
      <c r="Q11" s="269">
        <v>186</v>
      </c>
      <c r="R11" s="251"/>
      <c r="S11" s="609">
        <v>35</v>
      </c>
      <c r="T11" s="609">
        <v>21</v>
      </c>
      <c r="U11" s="609">
        <v>24</v>
      </c>
      <c r="V11" s="609">
        <v>43</v>
      </c>
      <c r="W11" s="609">
        <v>32</v>
      </c>
      <c r="X11" s="609">
        <v>17</v>
      </c>
      <c r="Y11" s="609">
        <v>28</v>
      </c>
      <c r="Z11" s="609">
        <v>41</v>
      </c>
      <c r="AA11" s="609">
        <v>14</v>
      </c>
      <c r="AB11" s="609">
        <v>39</v>
      </c>
      <c r="AC11" s="609">
        <v>39</v>
      </c>
      <c r="AD11" s="609">
        <v>0</v>
      </c>
      <c r="AE11" s="269">
        <v>333</v>
      </c>
      <c r="AF11" s="251"/>
      <c r="AG11" s="609">
        <v>2</v>
      </c>
      <c r="AH11" s="609">
        <v>0</v>
      </c>
      <c r="AI11" s="609">
        <v>2</v>
      </c>
      <c r="AJ11" s="609">
        <v>2</v>
      </c>
      <c r="AK11" s="609">
        <v>2</v>
      </c>
      <c r="AL11" s="609">
        <v>1</v>
      </c>
      <c r="AM11" s="609">
        <v>2</v>
      </c>
      <c r="AN11" s="609">
        <v>6</v>
      </c>
      <c r="AO11" s="609">
        <v>2</v>
      </c>
      <c r="AP11" s="609">
        <v>0</v>
      </c>
      <c r="AQ11" s="609">
        <v>1</v>
      </c>
      <c r="AR11" s="609">
        <v>0</v>
      </c>
      <c r="AS11" s="269">
        <v>20</v>
      </c>
      <c r="AT11" s="251"/>
      <c r="AU11" s="269">
        <v>0</v>
      </c>
      <c r="AV11" s="269">
        <v>0</v>
      </c>
      <c r="AW11" s="269">
        <v>0</v>
      </c>
      <c r="AX11" s="269">
        <v>0</v>
      </c>
      <c r="AY11" s="269">
        <v>0</v>
      </c>
      <c r="AZ11" s="269">
        <v>0</v>
      </c>
      <c r="BA11" s="269">
        <v>0</v>
      </c>
      <c r="BB11" s="269">
        <v>0</v>
      </c>
      <c r="BC11" s="269">
        <v>0</v>
      </c>
      <c r="BD11" s="269">
        <v>0</v>
      </c>
      <c r="BE11" s="269">
        <v>0</v>
      </c>
      <c r="BF11" s="269">
        <v>0</v>
      </c>
      <c r="BG11" s="269">
        <v>0</v>
      </c>
      <c r="BH11" s="251"/>
      <c r="BI11" s="269">
        <v>0</v>
      </c>
      <c r="BJ11" s="269">
        <v>0</v>
      </c>
      <c r="BK11" s="269">
        <v>0</v>
      </c>
      <c r="BL11" s="269">
        <v>0</v>
      </c>
      <c r="BM11" s="269">
        <v>0</v>
      </c>
      <c r="BN11" s="269">
        <v>0</v>
      </c>
      <c r="BO11" s="269">
        <v>0</v>
      </c>
      <c r="BP11" s="269">
        <v>0</v>
      </c>
      <c r="BQ11" s="269">
        <v>0</v>
      </c>
      <c r="BR11" s="269">
        <v>0</v>
      </c>
      <c r="BS11" s="269">
        <v>0</v>
      </c>
      <c r="BT11" s="269">
        <v>0</v>
      </c>
      <c r="BU11" s="269">
        <v>0</v>
      </c>
      <c r="BV11" s="251"/>
      <c r="BW11" s="609">
        <v>0</v>
      </c>
      <c r="BX11" s="609">
        <v>0</v>
      </c>
      <c r="BY11" s="609">
        <v>0</v>
      </c>
      <c r="BZ11" s="609">
        <v>0</v>
      </c>
      <c r="CA11" s="609">
        <v>0</v>
      </c>
      <c r="CB11" s="609">
        <v>0</v>
      </c>
      <c r="CC11" s="609">
        <v>0</v>
      </c>
      <c r="CD11" s="609">
        <v>0</v>
      </c>
      <c r="CE11" s="609">
        <v>0</v>
      </c>
      <c r="CF11" s="609">
        <v>0</v>
      </c>
      <c r="CG11" s="609">
        <v>0</v>
      </c>
      <c r="CH11" s="609">
        <v>0</v>
      </c>
      <c r="CI11" s="269">
        <v>0</v>
      </c>
      <c r="CJ11" s="251"/>
      <c r="CK11" s="599">
        <v>0</v>
      </c>
      <c r="CL11" s="599">
        <v>0</v>
      </c>
      <c r="CM11" s="599">
        <v>0</v>
      </c>
      <c r="CN11" s="599">
        <v>0</v>
      </c>
      <c r="CO11" s="599">
        <v>0</v>
      </c>
      <c r="CP11" s="251">
        <v>0</v>
      </c>
      <c r="CQ11" s="251">
        <v>0</v>
      </c>
      <c r="CR11" s="251">
        <v>0</v>
      </c>
      <c r="CS11" s="251">
        <v>0</v>
      </c>
      <c r="CT11" s="251">
        <v>0</v>
      </c>
      <c r="CU11" s="251">
        <v>0</v>
      </c>
      <c r="CV11" s="251">
        <v>0</v>
      </c>
      <c r="CW11" s="257">
        <v>0</v>
      </c>
      <c r="CX11" s="251"/>
      <c r="CY11" s="256">
        <v>73</v>
      </c>
      <c r="CZ11" s="256">
        <v>26</v>
      </c>
      <c r="DA11" s="256">
        <v>37</v>
      </c>
      <c r="DB11" s="256">
        <v>67</v>
      </c>
      <c r="DC11" s="256">
        <v>58</v>
      </c>
      <c r="DD11" s="256">
        <v>24</v>
      </c>
      <c r="DE11" s="256">
        <v>46</v>
      </c>
      <c r="DF11" s="256">
        <v>69</v>
      </c>
      <c r="DG11" s="256">
        <v>29</v>
      </c>
      <c r="DH11" s="256">
        <v>49</v>
      </c>
      <c r="DI11" s="256">
        <v>61</v>
      </c>
      <c r="DJ11" s="256">
        <v>0</v>
      </c>
      <c r="DK11" s="458">
        <v>539</v>
      </c>
      <c r="DL11" s="251"/>
      <c r="DM11" s="274">
        <v>8</v>
      </c>
      <c r="DN11" s="274">
        <v>8</v>
      </c>
      <c r="DO11" s="274">
        <v>8</v>
      </c>
      <c r="DP11" s="274">
        <v>8</v>
      </c>
      <c r="DQ11" s="274">
        <v>8</v>
      </c>
      <c r="DR11" s="274">
        <v>8</v>
      </c>
      <c r="DS11" s="274">
        <v>8</v>
      </c>
      <c r="DT11" s="274">
        <v>8</v>
      </c>
      <c r="DU11" s="274">
        <v>8</v>
      </c>
      <c r="DV11" s="274">
        <v>0</v>
      </c>
      <c r="DW11" s="274">
        <v>0</v>
      </c>
      <c r="DX11" s="274">
        <v>0</v>
      </c>
      <c r="DY11" s="458">
        <v>72</v>
      </c>
      <c r="DZ11" s="251"/>
      <c r="EA11" s="274"/>
      <c r="EB11" s="251"/>
      <c r="EC11" s="251"/>
    </row>
    <row r="12" spans="2:215" s="253" customFormat="1" thickBot="1" x14ac:dyDescent="0.25">
      <c r="B12" s="148">
        <v>107756</v>
      </c>
      <c r="C12" s="149" t="s">
        <v>101</v>
      </c>
      <c r="D12" s="259"/>
      <c r="E12" s="609">
        <v>91</v>
      </c>
      <c r="F12" s="609">
        <v>107</v>
      </c>
      <c r="G12" s="609">
        <v>95</v>
      </c>
      <c r="H12" s="609">
        <v>15</v>
      </c>
      <c r="I12" s="609">
        <v>190</v>
      </c>
      <c r="J12" s="609">
        <v>144</v>
      </c>
      <c r="K12" s="609">
        <v>126</v>
      </c>
      <c r="L12" s="609">
        <v>149</v>
      </c>
      <c r="M12" s="609">
        <v>124</v>
      </c>
      <c r="N12" s="609">
        <v>154</v>
      </c>
      <c r="O12" s="609">
        <v>153</v>
      </c>
      <c r="P12" s="609">
        <v>0</v>
      </c>
      <c r="Q12" s="269">
        <v>1348</v>
      </c>
      <c r="R12" s="251"/>
      <c r="S12" s="609">
        <v>445</v>
      </c>
      <c r="T12" s="609">
        <v>304</v>
      </c>
      <c r="U12" s="609">
        <v>404</v>
      </c>
      <c r="V12" s="609">
        <v>557</v>
      </c>
      <c r="W12" s="609">
        <v>490</v>
      </c>
      <c r="X12" s="609">
        <v>397</v>
      </c>
      <c r="Y12" s="609">
        <v>467</v>
      </c>
      <c r="Z12" s="609">
        <v>309</v>
      </c>
      <c r="AA12" s="609">
        <v>335</v>
      </c>
      <c r="AB12" s="609">
        <v>462</v>
      </c>
      <c r="AC12" s="609">
        <v>412</v>
      </c>
      <c r="AD12" s="609">
        <v>0</v>
      </c>
      <c r="AE12" s="269">
        <v>4582</v>
      </c>
      <c r="AF12" s="251"/>
      <c r="AG12" s="609">
        <v>58</v>
      </c>
      <c r="AH12" s="609">
        <v>25</v>
      </c>
      <c r="AI12" s="609">
        <v>39</v>
      </c>
      <c r="AJ12" s="609">
        <v>78</v>
      </c>
      <c r="AK12" s="609">
        <v>60</v>
      </c>
      <c r="AL12" s="609">
        <v>27</v>
      </c>
      <c r="AM12" s="609">
        <v>43</v>
      </c>
      <c r="AN12" s="609">
        <v>35</v>
      </c>
      <c r="AO12" s="609">
        <v>65</v>
      </c>
      <c r="AP12" s="609">
        <v>75</v>
      </c>
      <c r="AQ12" s="609">
        <v>51</v>
      </c>
      <c r="AR12" s="609">
        <v>0</v>
      </c>
      <c r="AS12" s="269">
        <v>556</v>
      </c>
      <c r="AT12" s="251"/>
      <c r="AU12" s="269">
        <v>0</v>
      </c>
      <c r="AV12" s="269">
        <v>0</v>
      </c>
      <c r="AW12" s="269">
        <v>0</v>
      </c>
      <c r="AX12" s="269">
        <v>0</v>
      </c>
      <c r="AY12" s="269">
        <v>0</v>
      </c>
      <c r="AZ12" s="269">
        <v>0</v>
      </c>
      <c r="BA12" s="269">
        <v>0</v>
      </c>
      <c r="BB12" s="269">
        <v>0</v>
      </c>
      <c r="BC12" s="269">
        <v>0</v>
      </c>
      <c r="BD12" s="269">
        <v>0</v>
      </c>
      <c r="BE12" s="269">
        <v>0</v>
      </c>
      <c r="BF12" s="269">
        <v>0</v>
      </c>
      <c r="BG12" s="269">
        <v>0</v>
      </c>
      <c r="BH12" s="251"/>
      <c r="BI12" s="269">
        <v>0</v>
      </c>
      <c r="BJ12" s="269">
        <v>0</v>
      </c>
      <c r="BK12" s="269">
        <v>0</v>
      </c>
      <c r="BL12" s="269">
        <v>0</v>
      </c>
      <c r="BM12" s="269">
        <v>0</v>
      </c>
      <c r="BN12" s="269">
        <v>0</v>
      </c>
      <c r="BO12" s="269">
        <v>0</v>
      </c>
      <c r="BP12" s="269">
        <v>0</v>
      </c>
      <c r="BQ12" s="269">
        <v>0</v>
      </c>
      <c r="BR12" s="269">
        <v>0</v>
      </c>
      <c r="BS12" s="269">
        <v>0</v>
      </c>
      <c r="BT12" s="269">
        <v>0</v>
      </c>
      <c r="BU12" s="269">
        <v>0</v>
      </c>
      <c r="BV12" s="251"/>
      <c r="BW12" s="609">
        <v>3</v>
      </c>
      <c r="BX12" s="609">
        <v>13</v>
      </c>
      <c r="BY12" s="609">
        <v>12</v>
      </c>
      <c r="BZ12" s="609">
        <v>11</v>
      </c>
      <c r="CA12" s="609">
        <v>5</v>
      </c>
      <c r="CB12" s="609">
        <v>6</v>
      </c>
      <c r="CC12" s="609">
        <v>14</v>
      </c>
      <c r="CD12" s="609">
        <v>8</v>
      </c>
      <c r="CE12" s="609">
        <v>16</v>
      </c>
      <c r="CF12" s="609">
        <v>16</v>
      </c>
      <c r="CG12" s="609">
        <v>5</v>
      </c>
      <c r="CH12" s="609">
        <v>0</v>
      </c>
      <c r="CI12" s="269">
        <v>109</v>
      </c>
      <c r="CJ12" s="251"/>
      <c r="CK12" s="599">
        <v>0</v>
      </c>
      <c r="CL12" s="599">
        <v>0</v>
      </c>
      <c r="CM12" s="599">
        <v>0</v>
      </c>
      <c r="CN12" s="599">
        <v>0</v>
      </c>
      <c r="CO12" s="599">
        <v>0</v>
      </c>
      <c r="CP12" s="251">
        <v>0</v>
      </c>
      <c r="CQ12" s="251">
        <v>0</v>
      </c>
      <c r="CR12" s="251">
        <v>0</v>
      </c>
      <c r="CS12" s="251">
        <v>0</v>
      </c>
      <c r="CT12" s="251">
        <v>0</v>
      </c>
      <c r="CU12" s="251">
        <v>0</v>
      </c>
      <c r="CV12" s="251">
        <v>0</v>
      </c>
      <c r="CW12" s="257">
        <v>0</v>
      </c>
      <c r="CX12" s="251"/>
      <c r="CY12" s="256">
        <v>597</v>
      </c>
      <c r="CZ12" s="256">
        <v>449</v>
      </c>
      <c r="DA12" s="256">
        <v>550</v>
      </c>
      <c r="DB12" s="256">
        <v>661</v>
      </c>
      <c r="DC12" s="256">
        <v>745</v>
      </c>
      <c r="DD12" s="256">
        <v>574</v>
      </c>
      <c r="DE12" s="256">
        <v>650</v>
      </c>
      <c r="DF12" s="256">
        <v>501</v>
      </c>
      <c r="DG12" s="256">
        <v>540</v>
      </c>
      <c r="DH12" s="256">
        <v>707</v>
      </c>
      <c r="DI12" s="256">
        <v>621</v>
      </c>
      <c r="DJ12" s="256">
        <v>0</v>
      </c>
      <c r="DK12" s="458">
        <v>6595</v>
      </c>
      <c r="DL12" s="251"/>
      <c r="DM12" s="274">
        <v>104</v>
      </c>
      <c r="DN12" s="274">
        <v>47</v>
      </c>
      <c r="DO12" s="274">
        <v>58</v>
      </c>
      <c r="DP12" s="274">
        <v>49</v>
      </c>
      <c r="DQ12" s="274">
        <v>75</v>
      </c>
      <c r="DR12" s="274">
        <v>61</v>
      </c>
      <c r="DS12" s="274">
        <v>110</v>
      </c>
      <c r="DT12" s="274">
        <v>158</v>
      </c>
      <c r="DU12" s="274">
        <v>58</v>
      </c>
      <c r="DV12" s="274">
        <v>82</v>
      </c>
      <c r="DW12" s="274">
        <v>104</v>
      </c>
      <c r="DX12" s="274">
        <v>0</v>
      </c>
      <c r="DY12" s="458">
        <v>906</v>
      </c>
      <c r="DZ12" s="251"/>
      <c r="EA12" s="274"/>
      <c r="EB12" s="251"/>
      <c r="EC12" s="251"/>
    </row>
    <row r="13" spans="2:215" s="253" customFormat="1" thickBot="1" x14ac:dyDescent="0.25">
      <c r="B13" s="261"/>
      <c r="C13" s="262" t="s">
        <v>201</v>
      </c>
      <c r="D13" s="263"/>
      <c r="E13" s="264">
        <v>18452</v>
      </c>
      <c r="F13" s="264">
        <v>1419</v>
      </c>
      <c r="G13" s="264">
        <v>1959</v>
      </c>
      <c r="H13" s="264">
        <v>2203</v>
      </c>
      <c r="I13" s="264">
        <v>2823</v>
      </c>
      <c r="J13" s="264">
        <v>2336</v>
      </c>
      <c r="K13" s="264">
        <v>2511</v>
      </c>
      <c r="L13" s="264">
        <v>2338</v>
      </c>
      <c r="M13" s="264">
        <v>2191</v>
      </c>
      <c r="N13" s="264">
        <v>2974</v>
      </c>
      <c r="O13" s="264">
        <v>2943</v>
      </c>
      <c r="P13" s="264">
        <v>0</v>
      </c>
      <c r="Q13" s="275">
        <v>25859</v>
      </c>
      <c r="R13" s="251"/>
      <c r="S13" s="264">
        <v>6381</v>
      </c>
      <c r="T13" s="264">
        <v>8259</v>
      </c>
      <c r="U13" s="264">
        <v>6226</v>
      </c>
      <c r="V13" s="264">
        <v>7275</v>
      </c>
      <c r="W13" s="264">
        <v>6531</v>
      </c>
      <c r="X13" s="264">
        <v>6792</v>
      </c>
      <c r="Y13" s="264">
        <v>7683</v>
      </c>
      <c r="Z13" s="264">
        <v>6386</v>
      </c>
      <c r="AA13" s="264">
        <v>6058</v>
      </c>
      <c r="AB13" s="264">
        <v>7398</v>
      </c>
      <c r="AC13" s="264">
        <v>5119</v>
      </c>
      <c r="AD13" s="264">
        <v>0</v>
      </c>
      <c r="AE13" s="275">
        <v>74108</v>
      </c>
      <c r="AF13" s="251"/>
      <c r="AG13" s="264">
        <v>626</v>
      </c>
      <c r="AH13" s="264">
        <v>465</v>
      </c>
      <c r="AI13" s="264">
        <v>661</v>
      </c>
      <c r="AJ13" s="264">
        <v>750</v>
      </c>
      <c r="AK13" s="264">
        <v>751</v>
      </c>
      <c r="AL13" s="264">
        <v>806</v>
      </c>
      <c r="AM13" s="264">
        <v>1024</v>
      </c>
      <c r="AN13" s="264">
        <v>994</v>
      </c>
      <c r="AO13" s="264">
        <v>775</v>
      </c>
      <c r="AP13" s="264">
        <v>1035</v>
      </c>
      <c r="AQ13" s="264">
        <v>1078</v>
      </c>
      <c r="AR13" s="264">
        <v>0</v>
      </c>
      <c r="AS13" s="275">
        <v>8965</v>
      </c>
      <c r="AT13" s="251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75"/>
      <c r="BH13" s="251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75"/>
      <c r="BV13" s="251"/>
      <c r="BW13" s="264">
        <v>162</v>
      </c>
      <c r="BX13" s="264">
        <v>188</v>
      </c>
      <c r="BY13" s="264">
        <v>176</v>
      </c>
      <c r="BZ13" s="264">
        <v>159</v>
      </c>
      <c r="CA13" s="264">
        <v>218</v>
      </c>
      <c r="CB13" s="264">
        <v>286</v>
      </c>
      <c r="CC13" s="264">
        <v>331</v>
      </c>
      <c r="CD13" s="264">
        <v>337</v>
      </c>
      <c r="CE13" s="264">
        <v>217</v>
      </c>
      <c r="CF13" s="264">
        <v>272</v>
      </c>
      <c r="CG13" s="264">
        <v>278</v>
      </c>
      <c r="CH13" s="264">
        <v>0</v>
      </c>
      <c r="CI13" s="275">
        <v>2624</v>
      </c>
      <c r="CJ13" s="276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75"/>
      <c r="CX13" s="251"/>
      <c r="CY13" s="459">
        <v>9331</v>
      </c>
      <c r="CZ13" s="264">
        <v>10331</v>
      </c>
      <c r="DA13" s="264">
        <v>9022</v>
      </c>
      <c r="DB13" s="264">
        <v>10387</v>
      </c>
      <c r="DC13" s="264">
        <v>10323</v>
      </c>
      <c r="DD13" s="264">
        <v>10220</v>
      </c>
      <c r="DE13" s="264">
        <v>11549</v>
      </c>
      <c r="DF13" s="264">
        <v>10055</v>
      </c>
      <c r="DG13" s="264">
        <v>9241</v>
      </c>
      <c r="DH13" s="264">
        <v>11679</v>
      </c>
      <c r="DI13" s="264">
        <v>9418</v>
      </c>
      <c r="DJ13" s="264">
        <v>0</v>
      </c>
      <c r="DK13" s="459">
        <v>111556</v>
      </c>
      <c r="DL13" s="251"/>
      <c r="DM13" s="264">
        <v>933</v>
      </c>
      <c r="DN13" s="264">
        <v>879</v>
      </c>
      <c r="DO13" s="264">
        <v>947</v>
      </c>
      <c r="DP13" s="264">
        <v>864</v>
      </c>
      <c r="DQ13" s="264">
        <v>824</v>
      </c>
      <c r="DR13" s="264">
        <v>1167</v>
      </c>
      <c r="DS13" s="264">
        <v>1175</v>
      </c>
      <c r="DT13" s="264">
        <v>689</v>
      </c>
      <c r="DU13" s="264">
        <v>498</v>
      </c>
      <c r="DV13" s="264">
        <v>636</v>
      </c>
      <c r="DW13" s="264">
        <v>946</v>
      </c>
      <c r="DX13" s="264">
        <v>0</v>
      </c>
      <c r="DY13" s="459">
        <v>9558</v>
      </c>
      <c r="DZ13" s="251"/>
      <c r="EA13" s="274"/>
      <c r="EB13" s="251"/>
      <c r="EC13" s="251"/>
    </row>
    <row r="14" spans="2:215" s="253" customFormat="1" ht="12" x14ac:dyDescent="0.2">
      <c r="C14" s="265"/>
      <c r="D14" s="265"/>
      <c r="E14" s="266"/>
      <c r="F14" s="266"/>
      <c r="G14" s="266"/>
      <c r="H14" s="266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66"/>
      <c r="T14" s="266"/>
      <c r="U14" s="266"/>
      <c r="V14" s="266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66"/>
      <c r="AH14" s="266"/>
      <c r="AI14" s="266"/>
      <c r="AJ14" s="266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66"/>
      <c r="AV14" s="266"/>
      <c r="AW14" s="266"/>
      <c r="AX14" s="266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66"/>
      <c r="BJ14" s="266"/>
      <c r="BK14" s="266"/>
      <c r="BL14" s="266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66"/>
      <c r="BX14" s="266"/>
      <c r="BY14" s="266"/>
      <c r="BZ14" s="266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66"/>
      <c r="CL14" s="266"/>
      <c r="CM14" s="266"/>
      <c r="CN14" s="266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66"/>
      <c r="CZ14" s="266"/>
      <c r="DA14" s="266"/>
      <c r="DB14" s="266"/>
      <c r="DC14" s="251"/>
      <c r="DD14" s="251"/>
      <c r="DE14" s="251"/>
      <c r="DG14" s="251"/>
      <c r="DH14" s="251"/>
      <c r="DI14" s="251"/>
      <c r="DJ14" s="251"/>
      <c r="DK14" s="460"/>
      <c r="DL14" s="251"/>
      <c r="DM14" s="266"/>
      <c r="DN14" s="266"/>
      <c r="DO14" s="266"/>
      <c r="DP14" s="266"/>
      <c r="DQ14" s="251"/>
      <c r="DR14" s="251"/>
      <c r="DS14" s="251"/>
      <c r="DT14" s="251"/>
      <c r="DU14" s="251"/>
      <c r="DV14" s="251"/>
      <c r="DW14" s="251"/>
      <c r="DX14" s="251"/>
      <c r="DY14" s="460"/>
      <c r="DZ14" s="251"/>
      <c r="EA14" s="251"/>
      <c r="EB14" s="251"/>
      <c r="EC14" s="251"/>
    </row>
    <row r="15" spans="2:215" s="250" customFormat="1" ht="12" x14ac:dyDescent="0.2"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460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460"/>
      <c r="DZ15" s="251"/>
      <c r="EA15" s="251"/>
      <c r="EB15" s="251"/>
      <c r="EC15" s="251"/>
    </row>
    <row r="16" spans="2:215" s="250" customFormat="1" ht="12" x14ac:dyDescent="0.2"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460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460"/>
      <c r="DZ16" s="251"/>
      <c r="EA16" s="251"/>
      <c r="EB16" s="251"/>
      <c r="EC16" s="251"/>
    </row>
    <row r="17" spans="5:133" s="250" customFormat="1" ht="12" x14ac:dyDescent="0.2"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460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460"/>
      <c r="DZ17" s="251"/>
      <c r="EA17" s="251"/>
      <c r="EB17" s="251"/>
      <c r="EC17" s="251"/>
    </row>
    <row r="18" spans="5:133" s="250" customFormat="1" ht="12" x14ac:dyDescent="0.2"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460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460"/>
      <c r="DZ18" s="251"/>
      <c r="EA18" s="251"/>
      <c r="EB18" s="251"/>
      <c r="EC18" s="251"/>
    </row>
    <row r="19" spans="5:133" s="250" customFormat="1" ht="12" x14ac:dyDescent="0.2"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460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460"/>
      <c r="DZ19" s="251"/>
      <c r="EA19" s="251"/>
      <c r="EB19" s="251"/>
      <c r="EC19" s="251"/>
    </row>
    <row r="20" spans="5:133" s="250" customFormat="1" ht="12" x14ac:dyDescent="0.2"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460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460"/>
      <c r="DZ20" s="251"/>
      <c r="EA20" s="251"/>
      <c r="EB20" s="251"/>
      <c r="EC20" s="251"/>
    </row>
    <row r="21" spans="5:133" s="250" customFormat="1" ht="12" x14ac:dyDescent="0.2"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460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460"/>
      <c r="DZ21" s="251"/>
      <c r="EA21" s="251"/>
      <c r="EB21" s="251"/>
      <c r="EC21" s="251"/>
    </row>
    <row r="22" spans="5:133" s="250" customFormat="1" ht="12" x14ac:dyDescent="0.2"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460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460"/>
      <c r="DZ22" s="251"/>
      <c r="EA22" s="251"/>
      <c r="EB22" s="251"/>
      <c r="EC22" s="251"/>
    </row>
    <row r="23" spans="5:133" s="250" customFormat="1" ht="12" x14ac:dyDescent="0.2"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460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460"/>
      <c r="DZ23" s="251"/>
      <c r="EA23" s="251"/>
      <c r="EB23" s="251"/>
      <c r="EC23" s="251"/>
    </row>
    <row r="24" spans="5:133" s="250" customFormat="1" ht="12" x14ac:dyDescent="0.2"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460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460"/>
      <c r="DZ24" s="251"/>
      <c r="EA24" s="251"/>
      <c r="EB24" s="251"/>
      <c r="EC24" s="251"/>
    </row>
    <row r="25" spans="5:133" s="250" customFormat="1" ht="12" x14ac:dyDescent="0.2"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460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460"/>
      <c r="DZ25" s="251"/>
      <c r="EA25" s="251"/>
      <c r="EB25" s="251"/>
      <c r="EC25" s="251"/>
    </row>
    <row r="26" spans="5:133" s="250" customFormat="1" ht="12" x14ac:dyDescent="0.2"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460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460"/>
      <c r="DZ26" s="251"/>
      <c r="EA26" s="251"/>
      <c r="EB26" s="251"/>
      <c r="EC26" s="251"/>
    </row>
    <row r="27" spans="5:133" s="250" customFormat="1" ht="12" x14ac:dyDescent="0.2"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460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460"/>
      <c r="DZ27" s="251"/>
      <c r="EA27" s="251"/>
      <c r="EB27" s="251"/>
      <c r="EC27" s="251"/>
    </row>
    <row r="28" spans="5:133" s="250" customFormat="1" ht="12" x14ac:dyDescent="0.2"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460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460"/>
      <c r="DZ28" s="251"/>
      <c r="EA28" s="251"/>
      <c r="EB28" s="251"/>
      <c r="EC28" s="251"/>
    </row>
    <row r="29" spans="5:133" s="250" customFormat="1" ht="12" x14ac:dyDescent="0.2"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460"/>
      <c r="DL29" s="251"/>
      <c r="DM29" s="251"/>
      <c r="DN29" s="251"/>
      <c r="DO29" s="251"/>
      <c r="DP29" s="251"/>
      <c r="DQ29" s="251"/>
      <c r="DR29" s="251"/>
      <c r="DS29" s="251"/>
      <c r="DT29" s="251"/>
      <c r="DU29" s="251"/>
      <c r="DV29" s="251"/>
      <c r="DW29" s="251"/>
      <c r="DX29" s="251"/>
      <c r="DY29" s="460"/>
      <c r="DZ29" s="251"/>
      <c r="EA29" s="251"/>
      <c r="EB29" s="251"/>
      <c r="EC29" s="251"/>
    </row>
    <row r="30" spans="5:133" s="250" customFormat="1" ht="12" x14ac:dyDescent="0.2"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460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460"/>
      <c r="DZ30" s="251"/>
      <c r="EA30" s="251"/>
      <c r="EB30" s="251"/>
      <c r="EC30" s="251"/>
    </row>
    <row r="31" spans="5:133" s="250" customFormat="1" ht="12" x14ac:dyDescent="0.2"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460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460"/>
      <c r="DZ31" s="251"/>
      <c r="EA31" s="251"/>
      <c r="EB31" s="251"/>
      <c r="EC31" s="251"/>
    </row>
    <row r="32" spans="5:133" s="250" customFormat="1" ht="12" x14ac:dyDescent="0.2"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460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460"/>
      <c r="DZ32" s="251"/>
      <c r="EA32" s="251"/>
      <c r="EB32" s="251"/>
      <c r="EC32" s="251"/>
    </row>
    <row r="33" spans="5:133" s="250" customFormat="1" ht="12" x14ac:dyDescent="0.2"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460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460"/>
      <c r="DZ33" s="251"/>
      <c r="EA33" s="251"/>
      <c r="EB33" s="251"/>
      <c r="EC33" s="251"/>
    </row>
    <row r="34" spans="5:133" s="250" customFormat="1" ht="12" x14ac:dyDescent="0.2"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460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460"/>
      <c r="DZ34" s="251"/>
      <c r="EA34" s="251"/>
      <c r="EB34" s="251"/>
      <c r="EC34" s="251"/>
    </row>
    <row r="35" spans="5:133" s="250" customFormat="1" ht="12" x14ac:dyDescent="0.2"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460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460"/>
      <c r="DZ35" s="251"/>
      <c r="EA35" s="251"/>
      <c r="EB35" s="251"/>
      <c r="EC35" s="251"/>
    </row>
    <row r="36" spans="5:133" s="250" customFormat="1" ht="12" x14ac:dyDescent="0.2"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460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460"/>
      <c r="DZ36" s="251"/>
      <c r="EA36" s="251"/>
      <c r="EB36" s="251"/>
      <c r="EC36" s="251"/>
    </row>
    <row r="37" spans="5:133" s="250" customFormat="1" ht="12" x14ac:dyDescent="0.2"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460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460"/>
      <c r="DZ37" s="251"/>
      <c r="EA37" s="251"/>
      <c r="EB37" s="251"/>
      <c r="EC37" s="251"/>
    </row>
    <row r="38" spans="5:133" s="250" customFormat="1" ht="12" x14ac:dyDescent="0.2"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460"/>
      <c r="DL38" s="251"/>
      <c r="DM38" s="251"/>
      <c r="DN38" s="251"/>
      <c r="DO38" s="251"/>
      <c r="DP38" s="251"/>
      <c r="DQ38" s="251"/>
      <c r="DR38" s="251"/>
      <c r="DS38" s="251"/>
      <c r="DT38" s="251"/>
      <c r="DU38" s="251"/>
      <c r="DV38" s="251"/>
      <c r="DW38" s="251"/>
      <c r="DX38" s="251"/>
      <c r="DY38" s="460"/>
      <c r="DZ38" s="251"/>
      <c r="EA38" s="251"/>
      <c r="EB38" s="251"/>
      <c r="EC38" s="251"/>
    </row>
    <row r="39" spans="5:133" s="250" customFormat="1" ht="12" x14ac:dyDescent="0.2"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460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460"/>
      <c r="DZ39" s="251"/>
      <c r="EA39" s="251"/>
      <c r="EB39" s="251"/>
      <c r="EC39" s="251"/>
    </row>
    <row r="40" spans="5:133" s="250" customFormat="1" ht="12" x14ac:dyDescent="0.2"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460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460"/>
      <c r="DZ40" s="251"/>
      <c r="EA40" s="251"/>
      <c r="EB40" s="251"/>
      <c r="EC40" s="251"/>
    </row>
    <row r="41" spans="5:133" s="250" customFormat="1" ht="12" x14ac:dyDescent="0.2"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460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460"/>
      <c r="DZ41" s="251"/>
      <c r="EA41" s="251"/>
      <c r="EB41" s="251"/>
      <c r="EC41" s="251"/>
    </row>
    <row r="42" spans="5:133" s="250" customFormat="1" ht="12" x14ac:dyDescent="0.2"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1"/>
      <c r="BT42" s="251"/>
      <c r="BU42" s="251"/>
      <c r="BV42" s="251"/>
      <c r="BW42" s="251"/>
      <c r="BX42" s="251"/>
      <c r="BY42" s="251"/>
      <c r="BZ42" s="251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460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460"/>
      <c r="DZ42" s="251"/>
      <c r="EA42" s="251"/>
      <c r="EB42" s="251"/>
      <c r="EC42" s="251"/>
    </row>
    <row r="43" spans="5:133" s="250" customFormat="1" ht="12" x14ac:dyDescent="0.2"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460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460"/>
      <c r="DZ43" s="251"/>
      <c r="EA43" s="251"/>
      <c r="EB43" s="251"/>
      <c r="EC43" s="251"/>
    </row>
    <row r="44" spans="5:133" s="250" customFormat="1" ht="12" x14ac:dyDescent="0.2"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1"/>
      <c r="BT44" s="251"/>
      <c r="BU44" s="251"/>
      <c r="BV44" s="251"/>
      <c r="BW44" s="251"/>
      <c r="BX44" s="251"/>
      <c r="BY44" s="251"/>
      <c r="BZ44" s="251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1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460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460"/>
      <c r="DZ44" s="251"/>
      <c r="EA44" s="251"/>
      <c r="EB44" s="251"/>
      <c r="EC44" s="251"/>
    </row>
    <row r="45" spans="5:133" s="250" customFormat="1" ht="12" x14ac:dyDescent="0.2"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1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460"/>
      <c r="DL45" s="251"/>
      <c r="DM45" s="251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460"/>
      <c r="DZ45" s="251"/>
      <c r="EA45" s="251"/>
      <c r="EB45" s="251"/>
      <c r="EC45" s="251"/>
    </row>
    <row r="46" spans="5:133" s="250" customFormat="1" ht="12" x14ac:dyDescent="0.2"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460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460"/>
      <c r="DZ46" s="251"/>
      <c r="EA46" s="251"/>
      <c r="EB46" s="251"/>
      <c r="EC46" s="251"/>
    </row>
    <row r="47" spans="5:133" s="250" customFormat="1" ht="12" x14ac:dyDescent="0.2"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1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460"/>
      <c r="DL47" s="251"/>
      <c r="DM47" s="251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460"/>
      <c r="DZ47" s="251"/>
      <c r="EA47" s="251"/>
      <c r="EB47" s="251"/>
      <c r="EC47" s="251"/>
    </row>
    <row r="48" spans="5:133" s="250" customFormat="1" ht="12" x14ac:dyDescent="0.2"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460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460"/>
      <c r="DZ48" s="251"/>
      <c r="EA48" s="251"/>
      <c r="EB48" s="251"/>
      <c r="EC48" s="251"/>
    </row>
    <row r="49" spans="5:133" s="250" customFormat="1" ht="12" x14ac:dyDescent="0.2"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51"/>
      <c r="DF49" s="251"/>
      <c r="DG49" s="251"/>
      <c r="DH49" s="251"/>
      <c r="DI49" s="251"/>
      <c r="DJ49" s="251"/>
      <c r="DK49" s="460"/>
      <c r="DL49" s="251"/>
      <c r="DM49" s="251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460"/>
      <c r="DZ49" s="251"/>
      <c r="EA49" s="251"/>
      <c r="EB49" s="251"/>
      <c r="EC49" s="251"/>
    </row>
    <row r="50" spans="5:133" s="250" customFormat="1" ht="12" x14ac:dyDescent="0.2"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1"/>
      <c r="BT50" s="251"/>
      <c r="BU50" s="251"/>
      <c r="BV50" s="251"/>
      <c r="BW50" s="251"/>
      <c r="BX50" s="251"/>
      <c r="BY50" s="251"/>
      <c r="BZ50" s="251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1"/>
      <c r="CZ50" s="251"/>
      <c r="DA50" s="251"/>
      <c r="DB50" s="251"/>
      <c r="DC50" s="251"/>
      <c r="DD50" s="251"/>
      <c r="DE50" s="251"/>
      <c r="DF50" s="251"/>
      <c r="DG50" s="251"/>
      <c r="DH50" s="251"/>
      <c r="DI50" s="251"/>
      <c r="DJ50" s="251"/>
      <c r="DK50" s="460"/>
      <c r="DL50" s="251"/>
      <c r="DM50" s="251"/>
      <c r="DN50" s="251"/>
      <c r="DO50" s="251"/>
      <c r="DP50" s="251"/>
      <c r="DQ50" s="251"/>
      <c r="DR50" s="251"/>
      <c r="DS50" s="251"/>
      <c r="DT50" s="251"/>
      <c r="DU50" s="251"/>
      <c r="DV50" s="251"/>
      <c r="DW50" s="251"/>
      <c r="DX50" s="251"/>
      <c r="DY50" s="460"/>
      <c r="DZ50" s="251"/>
      <c r="EA50" s="251"/>
      <c r="EB50" s="251"/>
      <c r="EC50" s="251"/>
    </row>
    <row r="51" spans="5:133" s="250" customFormat="1" ht="12" x14ac:dyDescent="0.2"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1"/>
      <c r="CX51" s="251"/>
      <c r="CY51" s="251"/>
      <c r="CZ51" s="251"/>
      <c r="DA51" s="251"/>
      <c r="DB51" s="251"/>
      <c r="DC51" s="251"/>
      <c r="DD51" s="251"/>
      <c r="DE51" s="251"/>
      <c r="DF51" s="251"/>
      <c r="DG51" s="251"/>
      <c r="DH51" s="251"/>
      <c r="DI51" s="251"/>
      <c r="DJ51" s="251"/>
      <c r="DK51" s="460"/>
      <c r="DL51" s="251"/>
      <c r="DM51" s="251"/>
      <c r="DN51" s="251"/>
      <c r="DO51" s="251"/>
      <c r="DP51" s="251"/>
      <c r="DQ51" s="251"/>
      <c r="DR51" s="251"/>
      <c r="DS51" s="251"/>
      <c r="DT51" s="251"/>
      <c r="DU51" s="251"/>
      <c r="DV51" s="251"/>
      <c r="DW51" s="251"/>
      <c r="DX51" s="251"/>
      <c r="DY51" s="460"/>
      <c r="DZ51" s="251"/>
      <c r="EA51" s="251"/>
      <c r="EB51" s="251"/>
      <c r="EC51" s="251"/>
    </row>
    <row r="52" spans="5:133" s="250" customFormat="1" ht="12" x14ac:dyDescent="0.2"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460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460"/>
      <c r="DZ52" s="251"/>
      <c r="EA52" s="251"/>
      <c r="EB52" s="251"/>
      <c r="EC52" s="251"/>
    </row>
    <row r="53" spans="5:133" s="250" customFormat="1" ht="12" x14ac:dyDescent="0.2"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460"/>
      <c r="DL53" s="251"/>
      <c r="DM53" s="251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460"/>
      <c r="DZ53" s="251"/>
      <c r="EA53" s="251"/>
      <c r="EB53" s="251"/>
      <c r="EC53" s="251"/>
    </row>
    <row r="54" spans="5:133" s="250" customFormat="1" ht="12" x14ac:dyDescent="0.2"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460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460"/>
      <c r="DZ54" s="251"/>
      <c r="EA54" s="251"/>
      <c r="EB54" s="251"/>
      <c r="EC54" s="251"/>
    </row>
    <row r="55" spans="5:133" s="250" customFormat="1" ht="12" x14ac:dyDescent="0.2"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460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460"/>
      <c r="DZ55" s="251"/>
      <c r="EA55" s="251"/>
      <c r="EB55" s="251"/>
      <c r="EC55" s="251"/>
    </row>
    <row r="56" spans="5:133" s="250" customFormat="1" ht="12" x14ac:dyDescent="0.2"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251"/>
      <c r="BD56" s="251"/>
      <c r="BE56" s="251"/>
      <c r="BF56" s="251"/>
      <c r="BG56" s="251"/>
      <c r="BH56" s="251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1"/>
      <c r="CL56" s="251"/>
      <c r="CM56" s="251"/>
      <c r="CN56" s="251"/>
      <c r="CO56" s="251"/>
      <c r="CP56" s="251"/>
      <c r="CQ56" s="251"/>
      <c r="CR56" s="251"/>
      <c r="CS56" s="251"/>
      <c r="CT56" s="251"/>
      <c r="CU56" s="251"/>
      <c r="CV56" s="251"/>
      <c r="CW56" s="251"/>
      <c r="CX56" s="251"/>
      <c r="CY56" s="251"/>
      <c r="CZ56" s="251"/>
      <c r="DA56" s="251"/>
      <c r="DB56" s="251"/>
      <c r="DC56" s="251"/>
      <c r="DD56" s="251"/>
      <c r="DE56" s="251"/>
      <c r="DF56" s="251"/>
      <c r="DG56" s="251"/>
      <c r="DH56" s="251"/>
      <c r="DI56" s="251"/>
      <c r="DJ56" s="251"/>
      <c r="DK56" s="460"/>
      <c r="DL56" s="251"/>
      <c r="DM56" s="251"/>
      <c r="DN56" s="251"/>
      <c r="DO56" s="251"/>
      <c r="DP56" s="251"/>
      <c r="DQ56" s="251"/>
      <c r="DR56" s="251"/>
      <c r="DS56" s="251"/>
      <c r="DT56" s="251"/>
      <c r="DU56" s="251"/>
      <c r="DV56" s="251"/>
      <c r="DW56" s="251"/>
      <c r="DX56" s="251"/>
      <c r="DY56" s="460"/>
      <c r="DZ56" s="251"/>
      <c r="EA56" s="251"/>
      <c r="EB56" s="251"/>
      <c r="EC56" s="251"/>
    </row>
    <row r="57" spans="5:133" s="250" customFormat="1" ht="12" x14ac:dyDescent="0.2"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1"/>
      <c r="CV57" s="251"/>
      <c r="CW57" s="251"/>
      <c r="CX57" s="251"/>
      <c r="CY57" s="251"/>
      <c r="CZ57" s="251"/>
      <c r="DA57" s="251"/>
      <c r="DB57" s="251"/>
      <c r="DC57" s="251"/>
      <c r="DD57" s="251"/>
      <c r="DE57" s="251"/>
      <c r="DF57" s="251"/>
      <c r="DG57" s="251"/>
      <c r="DH57" s="251"/>
      <c r="DI57" s="251"/>
      <c r="DJ57" s="251"/>
      <c r="DK57" s="460"/>
      <c r="DL57" s="251"/>
      <c r="DM57" s="251"/>
      <c r="DN57" s="251"/>
      <c r="DO57" s="251"/>
      <c r="DP57" s="251"/>
      <c r="DQ57" s="251"/>
      <c r="DR57" s="251"/>
      <c r="DS57" s="251"/>
      <c r="DT57" s="251"/>
      <c r="DU57" s="251"/>
      <c r="DV57" s="251"/>
      <c r="DW57" s="251"/>
      <c r="DX57" s="251"/>
      <c r="DY57" s="460"/>
      <c r="DZ57" s="251"/>
      <c r="EA57" s="251"/>
      <c r="EB57" s="251"/>
      <c r="EC57" s="251"/>
    </row>
    <row r="58" spans="5:133" s="250" customFormat="1" ht="12" x14ac:dyDescent="0.2"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1"/>
      <c r="CV58" s="251"/>
      <c r="CW58" s="251"/>
      <c r="CX58" s="251"/>
      <c r="CY58" s="251"/>
      <c r="CZ58" s="251"/>
      <c r="DA58" s="251"/>
      <c r="DB58" s="251"/>
      <c r="DC58" s="251"/>
      <c r="DD58" s="251"/>
      <c r="DE58" s="251"/>
      <c r="DF58" s="251"/>
      <c r="DG58" s="251"/>
      <c r="DH58" s="251"/>
      <c r="DI58" s="251"/>
      <c r="DJ58" s="251"/>
      <c r="DK58" s="460"/>
      <c r="DL58" s="251"/>
      <c r="DM58" s="251"/>
      <c r="DN58" s="251"/>
      <c r="DO58" s="251"/>
      <c r="DP58" s="251"/>
      <c r="DQ58" s="251"/>
      <c r="DR58" s="251"/>
      <c r="DS58" s="251"/>
      <c r="DT58" s="251"/>
      <c r="DU58" s="251"/>
      <c r="DV58" s="251"/>
      <c r="DW58" s="251"/>
      <c r="DX58" s="251"/>
      <c r="DY58" s="460"/>
      <c r="DZ58" s="251"/>
      <c r="EA58" s="251"/>
      <c r="EB58" s="251"/>
      <c r="EC58" s="251"/>
    </row>
    <row r="59" spans="5:133" s="250" customFormat="1" ht="12" x14ac:dyDescent="0.2"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  <c r="CV59" s="251"/>
      <c r="CW59" s="251"/>
      <c r="CX59" s="251"/>
      <c r="CY59" s="251"/>
      <c r="CZ59" s="251"/>
      <c r="DA59" s="251"/>
      <c r="DB59" s="251"/>
      <c r="DC59" s="251"/>
      <c r="DD59" s="251"/>
      <c r="DE59" s="251"/>
      <c r="DF59" s="251"/>
      <c r="DG59" s="251"/>
      <c r="DH59" s="251"/>
      <c r="DI59" s="251"/>
      <c r="DJ59" s="251"/>
      <c r="DK59" s="460"/>
      <c r="DL59" s="251"/>
      <c r="DM59" s="251"/>
      <c r="DN59" s="251"/>
      <c r="DO59" s="251"/>
      <c r="DP59" s="251"/>
      <c r="DQ59" s="251"/>
      <c r="DR59" s="251"/>
      <c r="DS59" s="251"/>
      <c r="DT59" s="251"/>
      <c r="DU59" s="251"/>
      <c r="DV59" s="251"/>
      <c r="DW59" s="251"/>
      <c r="DX59" s="251"/>
      <c r="DY59" s="460"/>
      <c r="DZ59" s="251"/>
      <c r="EA59" s="251"/>
      <c r="EB59" s="251"/>
      <c r="EC59" s="251"/>
    </row>
    <row r="60" spans="5:133" s="250" customFormat="1" ht="12" x14ac:dyDescent="0.2"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  <c r="BB60" s="251"/>
      <c r="BC60" s="251"/>
      <c r="BD60" s="251"/>
      <c r="BE60" s="251"/>
      <c r="BF60" s="251"/>
      <c r="BG60" s="251"/>
      <c r="BH60" s="251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1"/>
      <c r="CZ60" s="251"/>
      <c r="DA60" s="251"/>
      <c r="DB60" s="251"/>
      <c r="DC60" s="251"/>
      <c r="DD60" s="251"/>
      <c r="DE60" s="251"/>
      <c r="DF60" s="251"/>
      <c r="DG60" s="251"/>
      <c r="DH60" s="251"/>
      <c r="DI60" s="251"/>
      <c r="DJ60" s="251"/>
      <c r="DK60" s="460"/>
      <c r="DL60" s="251"/>
      <c r="DM60" s="251"/>
      <c r="DN60" s="251"/>
      <c r="DO60" s="251"/>
      <c r="DP60" s="251"/>
      <c r="DQ60" s="251"/>
      <c r="DR60" s="251"/>
      <c r="DS60" s="251"/>
      <c r="DT60" s="251"/>
      <c r="DU60" s="251"/>
      <c r="DV60" s="251"/>
      <c r="DW60" s="251"/>
      <c r="DX60" s="251"/>
      <c r="DY60" s="460"/>
      <c r="DZ60" s="251"/>
      <c r="EA60" s="251"/>
      <c r="EB60" s="251"/>
      <c r="EC60" s="251"/>
    </row>
    <row r="61" spans="5:133" s="250" customFormat="1" ht="12" x14ac:dyDescent="0.2"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251"/>
      <c r="DF61" s="251"/>
      <c r="DG61" s="251"/>
      <c r="DH61" s="251"/>
      <c r="DI61" s="251"/>
      <c r="DJ61" s="251"/>
      <c r="DK61" s="460"/>
      <c r="DL61" s="251"/>
      <c r="DM61" s="251"/>
      <c r="DN61" s="251"/>
      <c r="DO61" s="251"/>
      <c r="DP61" s="251"/>
      <c r="DQ61" s="251"/>
      <c r="DR61" s="251"/>
      <c r="DS61" s="251"/>
      <c r="DT61" s="251"/>
      <c r="DU61" s="251"/>
      <c r="DV61" s="251"/>
      <c r="DW61" s="251"/>
      <c r="DX61" s="251"/>
      <c r="DY61" s="460"/>
      <c r="DZ61" s="251"/>
      <c r="EA61" s="251"/>
      <c r="EB61" s="251"/>
      <c r="EC61" s="251"/>
    </row>
    <row r="62" spans="5:133" s="250" customFormat="1" ht="12" x14ac:dyDescent="0.2"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1"/>
      <c r="BC62" s="251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1"/>
      <c r="CV62" s="251"/>
      <c r="CW62" s="251"/>
      <c r="CX62" s="251"/>
      <c r="CY62" s="251"/>
      <c r="CZ62" s="251"/>
      <c r="DA62" s="251"/>
      <c r="DB62" s="251"/>
      <c r="DC62" s="251"/>
      <c r="DD62" s="251"/>
      <c r="DE62" s="251"/>
      <c r="DF62" s="251"/>
      <c r="DG62" s="251"/>
      <c r="DH62" s="251"/>
      <c r="DI62" s="251"/>
      <c r="DJ62" s="251"/>
      <c r="DK62" s="460"/>
      <c r="DL62" s="251"/>
      <c r="DM62" s="251"/>
      <c r="DN62" s="251"/>
      <c r="DO62" s="251"/>
      <c r="DP62" s="251"/>
      <c r="DQ62" s="251"/>
      <c r="DR62" s="251"/>
      <c r="DS62" s="251"/>
      <c r="DT62" s="251"/>
      <c r="DU62" s="251"/>
      <c r="DV62" s="251"/>
      <c r="DW62" s="251"/>
      <c r="DX62" s="251"/>
      <c r="DY62" s="460"/>
      <c r="DZ62" s="251"/>
      <c r="EA62" s="251"/>
      <c r="EB62" s="251"/>
      <c r="EC62" s="251"/>
    </row>
    <row r="63" spans="5:133" s="250" customFormat="1" ht="12" x14ac:dyDescent="0.2"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/>
      <c r="CL63" s="251"/>
      <c r="CM63" s="251"/>
      <c r="CN63" s="251"/>
      <c r="CO63" s="251"/>
      <c r="CP63" s="251"/>
      <c r="CQ63" s="251"/>
      <c r="CR63" s="251"/>
      <c r="CS63" s="251"/>
      <c r="CT63" s="251"/>
      <c r="CU63" s="251"/>
      <c r="CV63" s="251"/>
      <c r="CW63" s="251"/>
      <c r="CX63" s="251"/>
      <c r="CY63" s="251"/>
      <c r="CZ63" s="251"/>
      <c r="DA63" s="251"/>
      <c r="DB63" s="251"/>
      <c r="DC63" s="251"/>
      <c r="DD63" s="251"/>
      <c r="DE63" s="251"/>
      <c r="DF63" s="251"/>
      <c r="DG63" s="251"/>
      <c r="DH63" s="251"/>
      <c r="DI63" s="251"/>
      <c r="DJ63" s="251"/>
      <c r="DK63" s="460"/>
      <c r="DL63" s="251"/>
      <c r="DM63" s="251"/>
      <c r="DN63" s="251"/>
      <c r="DO63" s="251"/>
      <c r="DP63" s="251"/>
      <c r="DQ63" s="251"/>
      <c r="DR63" s="251"/>
      <c r="DS63" s="251"/>
      <c r="DT63" s="251"/>
      <c r="DU63" s="251"/>
      <c r="DV63" s="251"/>
      <c r="DW63" s="251"/>
      <c r="DX63" s="251"/>
      <c r="DY63" s="460"/>
      <c r="DZ63" s="251"/>
      <c r="EA63" s="251"/>
      <c r="EB63" s="251"/>
      <c r="EC63" s="251"/>
    </row>
    <row r="64" spans="5:133" s="250" customFormat="1" ht="12" x14ac:dyDescent="0.2"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251"/>
      <c r="AU64" s="251"/>
      <c r="AV64" s="251"/>
      <c r="AW64" s="251"/>
      <c r="AX64" s="251"/>
      <c r="AY64" s="251"/>
      <c r="AZ64" s="251"/>
      <c r="BA64" s="251"/>
      <c r="BB64" s="251"/>
      <c r="BC64" s="251"/>
      <c r="BD64" s="251"/>
      <c r="BE64" s="251"/>
      <c r="BF64" s="251"/>
      <c r="BG64" s="251"/>
      <c r="BH64" s="251"/>
      <c r="BI64" s="251"/>
      <c r="BJ64" s="251"/>
      <c r="BK64" s="251"/>
      <c r="BL64" s="251"/>
      <c r="BM64" s="251"/>
      <c r="BN64" s="251"/>
      <c r="BO64" s="251"/>
      <c r="BP64" s="251"/>
      <c r="BQ64" s="251"/>
      <c r="BR64" s="251"/>
      <c r="BS64" s="251"/>
      <c r="BT64" s="251"/>
      <c r="BU64" s="251"/>
      <c r="BV64" s="251"/>
      <c r="BW64" s="251"/>
      <c r="BX64" s="251"/>
      <c r="BY64" s="251"/>
      <c r="BZ64" s="251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/>
      <c r="CM64" s="251"/>
      <c r="CN64" s="251"/>
      <c r="CO64" s="251"/>
      <c r="CP64" s="251"/>
      <c r="CQ64" s="251"/>
      <c r="CR64" s="251"/>
      <c r="CS64" s="251"/>
      <c r="CT64" s="251"/>
      <c r="CU64" s="251"/>
      <c r="CV64" s="251"/>
      <c r="CW64" s="251"/>
      <c r="CX64" s="251"/>
      <c r="CY64" s="251"/>
      <c r="CZ64" s="251"/>
      <c r="DA64" s="251"/>
      <c r="DB64" s="251"/>
      <c r="DC64" s="251"/>
      <c r="DD64" s="251"/>
      <c r="DE64" s="251"/>
      <c r="DF64" s="251"/>
      <c r="DG64" s="251"/>
      <c r="DH64" s="251"/>
      <c r="DI64" s="251"/>
      <c r="DJ64" s="251"/>
      <c r="DK64" s="460"/>
      <c r="DL64" s="251"/>
      <c r="DM64" s="251"/>
      <c r="DN64" s="251"/>
      <c r="DO64" s="251"/>
      <c r="DP64" s="251"/>
      <c r="DQ64" s="251"/>
      <c r="DR64" s="251"/>
      <c r="DS64" s="251"/>
      <c r="DT64" s="251"/>
      <c r="DU64" s="251"/>
      <c r="DV64" s="251"/>
      <c r="DW64" s="251"/>
      <c r="DX64" s="251"/>
      <c r="DY64" s="460"/>
      <c r="DZ64" s="251"/>
      <c r="EA64" s="251"/>
      <c r="EB64" s="251"/>
      <c r="EC64" s="251"/>
    </row>
    <row r="65" spans="2:216" s="250" customFormat="1" ht="12" x14ac:dyDescent="0.2"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251"/>
      <c r="AX65" s="251"/>
      <c r="AY65" s="251"/>
      <c r="AZ65" s="251"/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1"/>
      <c r="CL65" s="251"/>
      <c r="CM65" s="251"/>
      <c r="CN65" s="251"/>
      <c r="CO65" s="251"/>
      <c r="CP65" s="251"/>
      <c r="CQ65" s="251"/>
      <c r="CR65" s="251"/>
      <c r="CS65" s="251"/>
      <c r="CT65" s="251"/>
      <c r="CU65" s="251"/>
      <c r="CV65" s="251"/>
      <c r="CW65" s="251"/>
      <c r="CX65" s="251"/>
      <c r="CY65" s="251"/>
      <c r="CZ65" s="251"/>
      <c r="DA65" s="251"/>
      <c r="DB65" s="251"/>
      <c r="DC65" s="251"/>
      <c r="DD65" s="251"/>
      <c r="DE65" s="251"/>
      <c r="DF65" s="251"/>
      <c r="DG65" s="251"/>
      <c r="DH65" s="251"/>
      <c r="DI65" s="251"/>
      <c r="DJ65" s="251"/>
      <c r="DK65" s="460"/>
      <c r="DL65" s="251"/>
      <c r="DM65" s="251"/>
      <c r="DN65" s="251"/>
      <c r="DO65" s="251"/>
      <c r="DP65" s="251"/>
      <c r="DQ65" s="251"/>
      <c r="DR65" s="251"/>
      <c r="DS65" s="251"/>
      <c r="DT65" s="251"/>
      <c r="DU65" s="251"/>
      <c r="DV65" s="251"/>
      <c r="DW65" s="251"/>
      <c r="DX65" s="251"/>
      <c r="DY65" s="460"/>
      <c r="DZ65" s="251"/>
      <c r="EA65" s="251"/>
      <c r="EB65" s="251"/>
      <c r="EC65" s="251"/>
    </row>
    <row r="66" spans="2:216" s="250" customFormat="1" ht="12" x14ac:dyDescent="0.2"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51"/>
      <c r="BD66" s="251"/>
      <c r="BE66" s="251"/>
      <c r="BF66" s="251"/>
      <c r="BG66" s="251"/>
      <c r="BH66" s="251"/>
      <c r="BI66" s="251"/>
      <c r="BJ66" s="251"/>
      <c r="BK66" s="251"/>
      <c r="BL66" s="251"/>
      <c r="BM66" s="251"/>
      <c r="BN66" s="251"/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1"/>
      <c r="CL66" s="251"/>
      <c r="CM66" s="251"/>
      <c r="CN66" s="251"/>
      <c r="CO66" s="251"/>
      <c r="CP66" s="251"/>
      <c r="CQ66" s="251"/>
      <c r="CR66" s="251"/>
      <c r="CS66" s="251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460"/>
      <c r="DL66" s="251"/>
      <c r="DM66" s="251"/>
      <c r="DN66" s="251"/>
      <c r="DO66" s="251"/>
      <c r="DP66" s="251"/>
      <c r="DQ66" s="251"/>
      <c r="DR66" s="251"/>
      <c r="DS66" s="251"/>
      <c r="DT66" s="251"/>
      <c r="DU66" s="251"/>
      <c r="DV66" s="251"/>
      <c r="DW66" s="251"/>
      <c r="DX66" s="251"/>
      <c r="DY66" s="460"/>
      <c r="DZ66" s="251"/>
      <c r="EA66" s="251"/>
      <c r="EB66" s="251"/>
      <c r="EC66" s="251"/>
    </row>
    <row r="67" spans="2:216" s="250" customFormat="1" ht="12" x14ac:dyDescent="0.2"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1"/>
      <c r="BV67" s="251"/>
      <c r="BW67" s="251"/>
      <c r="BX67" s="251"/>
      <c r="BY67" s="251"/>
      <c r="BZ67" s="251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1"/>
      <c r="CL67" s="251"/>
      <c r="CM67" s="251"/>
      <c r="CN67" s="251"/>
      <c r="CO67" s="251"/>
      <c r="CP67" s="251"/>
      <c r="CQ67" s="251"/>
      <c r="CR67" s="251"/>
      <c r="CS67" s="251"/>
      <c r="CT67" s="251"/>
      <c r="CU67" s="251"/>
      <c r="CV67" s="251"/>
      <c r="CW67" s="251"/>
      <c r="CX67" s="251"/>
      <c r="CY67" s="251"/>
      <c r="CZ67" s="251"/>
      <c r="DA67" s="251"/>
      <c r="DB67" s="251"/>
      <c r="DC67" s="251"/>
      <c r="DD67" s="251"/>
      <c r="DE67" s="251"/>
      <c r="DF67" s="251"/>
      <c r="DG67" s="251"/>
      <c r="DH67" s="251"/>
      <c r="DI67" s="251"/>
      <c r="DJ67" s="251"/>
      <c r="DK67" s="460"/>
      <c r="DL67" s="251"/>
      <c r="DM67" s="251"/>
      <c r="DN67" s="251"/>
      <c r="DO67" s="251"/>
      <c r="DP67" s="251"/>
      <c r="DQ67" s="251"/>
      <c r="DR67" s="251"/>
      <c r="DS67" s="251"/>
      <c r="DT67" s="251"/>
      <c r="DU67" s="251"/>
      <c r="DV67" s="251"/>
      <c r="DW67" s="251"/>
      <c r="DX67" s="251"/>
      <c r="DY67" s="460"/>
      <c r="DZ67" s="251"/>
      <c r="EA67" s="251"/>
      <c r="EB67" s="251"/>
      <c r="EC67" s="251"/>
    </row>
    <row r="68" spans="2:216" s="250" customFormat="1" ht="12" x14ac:dyDescent="0.2"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/>
      <c r="CQ68" s="251"/>
      <c r="CR68" s="251"/>
      <c r="CS68" s="251"/>
      <c r="CT68" s="251"/>
      <c r="CU68" s="251"/>
      <c r="CV68" s="251"/>
      <c r="CW68" s="251"/>
      <c r="CX68" s="251"/>
      <c r="CY68" s="251"/>
      <c r="CZ68" s="251"/>
      <c r="DA68" s="251"/>
      <c r="DB68" s="251"/>
      <c r="DC68" s="251"/>
      <c r="DD68" s="251"/>
      <c r="DE68" s="251"/>
      <c r="DF68" s="251"/>
      <c r="DG68" s="251"/>
      <c r="DH68" s="251"/>
      <c r="DI68" s="251"/>
      <c r="DJ68" s="251"/>
      <c r="DK68" s="460"/>
      <c r="DL68" s="251"/>
      <c r="DM68" s="251"/>
      <c r="DN68" s="251"/>
      <c r="DO68" s="251"/>
      <c r="DP68" s="251"/>
      <c r="DQ68" s="251"/>
      <c r="DR68" s="251"/>
      <c r="DS68" s="251"/>
      <c r="DT68" s="251"/>
      <c r="DU68" s="251"/>
      <c r="DV68" s="251"/>
      <c r="DW68" s="251"/>
      <c r="DX68" s="251"/>
      <c r="DY68" s="460"/>
      <c r="DZ68" s="251"/>
      <c r="EA68" s="251"/>
      <c r="EB68" s="251"/>
      <c r="EC68" s="251"/>
    </row>
    <row r="69" spans="2:216" s="250" customFormat="1" ht="12" x14ac:dyDescent="0.2"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  <c r="BB69" s="251"/>
      <c r="BC69" s="251"/>
      <c r="BD69" s="251"/>
      <c r="BE69" s="251"/>
      <c r="BF69" s="251"/>
      <c r="BG69" s="251"/>
      <c r="BH69" s="251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/>
      <c r="CR69" s="251"/>
      <c r="CS69" s="251"/>
      <c r="CT69" s="251"/>
      <c r="CU69" s="251"/>
      <c r="CV69" s="251"/>
      <c r="CW69" s="251"/>
      <c r="CX69" s="251"/>
      <c r="CY69" s="251"/>
      <c r="CZ69" s="251"/>
      <c r="DA69" s="251"/>
      <c r="DB69" s="251"/>
      <c r="DC69" s="251"/>
      <c r="DD69" s="251"/>
      <c r="DE69" s="251"/>
      <c r="DF69" s="251"/>
      <c r="DG69" s="251"/>
      <c r="DH69" s="251"/>
      <c r="DI69" s="251"/>
      <c r="DJ69" s="251"/>
      <c r="DK69" s="460"/>
      <c r="DL69" s="251"/>
      <c r="DM69" s="251"/>
      <c r="DN69" s="251"/>
      <c r="DO69" s="251"/>
      <c r="DP69" s="251"/>
      <c r="DQ69" s="251"/>
      <c r="DR69" s="251"/>
      <c r="DS69" s="251"/>
      <c r="DT69" s="251"/>
      <c r="DU69" s="251"/>
      <c r="DV69" s="251"/>
      <c r="DW69" s="251"/>
      <c r="DX69" s="251"/>
      <c r="DY69" s="460"/>
      <c r="DZ69" s="251"/>
      <c r="EA69" s="251"/>
      <c r="EB69" s="251"/>
      <c r="EC69" s="251"/>
    </row>
    <row r="70" spans="2:216" s="250" customFormat="1" ht="12" x14ac:dyDescent="0.2"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1"/>
      <c r="AX70" s="251"/>
      <c r="AY70" s="251"/>
      <c r="AZ70" s="251"/>
      <c r="BA70" s="251"/>
      <c r="BB70" s="251"/>
      <c r="BC70" s="251"/>
      <c r="BD70" s="251"/>
      <c r="BE70" s="251"/>
      <c r="BF70" s="251"/>
      <c r="BG70" s="251"/>
      <c r="BH70" s="251"/>
      <c r="BI70" s="251"/>
      <c r="BJ70" s="251"/>
      <c r="BK70" s="251"/>
      <c r="BL70" s="251"/>
      <c r="BM70" s="251"/>
      <c r="BN70" s="251"/>
      <c r="BO70" s="251"/>
      <c r="BP70" s="251"/>
      <c r="BQ70" s="251"/>
      <c r="BR70" s="251"/>
      <c r="BS70" s="251"/>
      <c r="BT70" s="251"/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  <c r="CM70" s="251"/>
      <c r="CN70" s="251"/>
      <c r="CO70" s="251"/>
      <c r="CP70" s="251"/>
      <c r="CQ70" s="251"/>
      <c r="CR70" s="251"/>
      <c r="CS70" s="251"/>
      <c r="CT70" s="251"/>
      <c r="CU70" s="251"/>
      <c r="CV70" s="251"/>
      <c r="CW70" s="251"/>
      <c r="CX70" s="251"/>
      <c r="CY70" s="251"/>
      <c r="CZ70" s="251"/>
      <c r="DA70" s="251"/>
      <c r="DB70" s="251"/>
      <c r="DC70" s="251"/>
      <c r="DD70" s="251"/>
      <c r="DE70" s="251"/>
      <c r="DF70" s="251"/>
      <c r="DG70" s="251"/>
      <c r="DH70" s="251"/>
      <c r="DI70" s="251"/>
      <c r="DJ70" s="251"/>
      <c r="DK70" s="460"/>
      <c r="DL70" s="251"/>
      <c r="DM70" s="251"/>
      <c r="DN70" s="251"/>
      <c r="DO70" s="251"/>
      <c r="DP70" s="251"/>
      <c r="DQ70" s="251"/>
      <c r="DR70" s="251"/>
      <c r="DS70" s="251"/>
      <c r="DT70" s="251"/>
      <c r="DU70" s="251"/>
      <c r="DV70" s="251"/>
      <c r="DW70" s="251"/>
      <c r="DX70" s="251"/>
      <c r="DY70" s="460"/>
      <c r="DZ70" s="251"/>
      <c r="EA70" s="251"/>
      <c r="EB70" s="251"/>
      <c r="EC70" s="251"/>
    </row>
    <row r="71" spans="2:216" s="250" customFormat="1" ht="12" x14ac:dyDescent="0.2"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1"/>
      <c r="AX71" s="251"/>
      <c r="AY71" s="251"/>
      <c r="AZ71" s="251"/>
      <c r="BA71" s="251"/>
      <c r="BB71" s="251"/>
      <c r="BC71" s="251"/>
      <c r="BD71" s="251"/>
      <c r="BE71" s="251"/>
      <c r="BF71" s="251"/>
      <c r="BG71" s="251"/>
      <c r="BH71" s="251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/>
      <c r="CT71" s="251"/>
      <c r="CU71" s="251"/>
      <c r="CV71" s="251"/>
      <c r="CW71" s="251"/>
      <c r="CX71" s="251"/>
      <c r="CY71" s="251"/>
      <c r="CZ71" s="251"/>
      <c r="DA71" s="251"/>
      <c r="DB71" s="251"/>
      <c r="DC71" s="251"/>
      <c r="DD71" s="251"/>
      <c r="DE71" s="251"/>
      <c r="DF71" s="251"/>
      <c r="DG71" s="251"/>
      <c r="DH71" s="251"/>
      <c r="DI71" s="251"/>
      <c r="DJ71" s="251"/>
      <c r="DK71" s="460"/>
      <c r="DL71" s="251"/>
      <c r="DM71" s="251"/>
      <c r="DN71" s="251"/>
      <c r="DO71" s="251"/>
      <c r="DP71" s="251"/>
      <c r="DQ71" s="251"/>
      <c r="DR71" s="251"/>
      <c r="DS71" s="251"/>
      <c r="DT71" s="251"/>
      <c r="DU71" s="251"/>
      <c r="DV71" s="251"/>
      <c r="DW71" s="251"/>
      <c r="DX71" s="251"/>
      <c r="DY71" s="460"/>
      <c r="DZ71" s="251"/>
      <c r="EA71" s="251"/>
      <c r="EB71" s="251"/>
      <c r="EC71" s="251"/>
    </row>
    <row r="72" spans="2:216" s="250" customFormat="1" ht="12" x14ac:dyDescent="0.2"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/>
      <c r="AS72" s="251"/>
      <c r="AT72" s="251"/>
      <c r="AU72" s="251"/>
      <c r="AV72" s="251"/>
      <c r="AW72" s="251"/>
      <c r="AX72" s="251"/>
      <c r="AY72" s="251"/>
      <c r="AZ72" s="251"/>
      <c r="BA72" s="251"/>
      <c r="BB72" s="251"/>
      <c r="BC72" s="251"/>
      <c r="BD72" s="251"/>
      <c r="BE72" s="251"/>
      <c r="BF72" s="251"/>
      <c r="BG72" s="251"/>
      <c r="BH72" s="251"/>
      <c r="BI72" s="251"/>
      <c r="BJ72" s="251"/>
      <c r="BK72" s="251"/>
      <c r="BL72" s="251"/>
      <c r="BM72" s="251"/>
      <c r="BN72" s="251"/>
      <c r="BO72" s="251"/>
      <c r="BP72" s="251"/>
      <c r="BQ72" s="251"/>
      <c r="BR72" s="251"/>
      <c r="BS72" s="251"/>
      <c r="BT72" s="251"/>
      <c r="BU72" s="251"/>
      <c r="BV72" s="251"/>
      <c r="BW72" s="251"/>
      <c r="BX72" s="251"/>
      <c r="BY72" s="251"/>
      <c r="BZ72" s="251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1"/>
      <c r="CL72" s="251"/>
      <c r="CM72" s="251"/>
      <c r="CN72" s="251"/>
      <c r="CO72" s="251"/>
      <c r="CP72" s="251"/>
      <c r="CQ72" s="251"/>
      <c r="CR72" s="251"/>
      <c r="CS72" s="251"/>
      <c r="CT72" s="251"/>
      <c r="CU72" s="251"/>
      <c r="CV72" s="251"/>
      <c r="CW72" s="251"/>
      <c r="CX72" s="251"/>
      <c r="CY72" s="251"/>
      <c r="CZ72" s="251"/>
      <c r="DA72" s="251"/>
      <c r="DB72" s="251"/>
      <c r="DC72" s="251"/>
      <c r="DD72" s="251"/>
      <c r="DE72" s="251"/>
      <c r="DF72" s="251"/>
      <c r="DG72" s="251"/>
      <c r="DH72" s="251"/>
      <c r="DI72" s="251"/>
      <c r="DJ72" s="251"/>
      <c r="DK72" s="460"/>
      <c r="DL72" s="251"/>
      <c r="DM72" s="251"/>
      <c r="DN72" s="251"/>
      <c r="DO72" s="251"/>
      <c r="DP72" s="251"/>
      <c r="DQ72" s="251"/>
      <c r="DR72" s="251"/>
      <c r="DS72" s="251"/>
      <c r="DT72" s="251"/>
      <c r="DU72" s="251"/>
      <c r="DV72" s="251"/>
      <c r="DW72" s="251"/>
      <c r="DX72" s="251"/>
      <c r="DY72" s="460"/>
      <c r="DZ72" s="251"/>
      <c r="EA72" s="251"/>
      <c r="EB72" s="251"/>
      <c r="EC72" s="251"/>
    </row>
    <row r="73" spans="2:216" s="250" customFormat="1" ht="12" x14ac:dyDescent="0.2"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51"/>
      <c r="AT73" s="251"/>
      <c r="AU73" s="251"/>
      <c r="AV73" s="251"/>
      <c r="AW73" s="251"/>
      <c r="AX73" s="251"/>
      <c r="AY73" s="251"/>
      <c r="AZ73" s="251"/>
      <c r="BA73" s="251"/>
      <c r="BB73" s="251"/>
      <c r="BC73" s="251"/>
      <c r="BD73" s="251"/>
      <c r="BE73" s="251"/>
      <c r="BF73" s="251"/>
      <c r="BG73" s="251"/>
      <c r="BH73" s="251"/>
      <c r="BI73" s="251"/>
      <c r="BJ73" s="251"/>
      <c r="BK73" s="251"/>
      <c r="BL73" s="251"/>
      <c r="BM73" s="251"/>
      <c r="BN73" s="251"/>
      <c r="BO73" s="251"/>
      <c r="BP73" s="251"/>
      <c r="BQ73" s="251"/>
      <c r="BR73" s="251"/>
      <c r="BS73" s="251"/>
      <c r="BT73" s="251"/>
      <c r="BU73" s="251"/>
      <c r="BV73" s="251"/>
      <c r="BW73" s="251"/>
      <c r="BX73" s="251"/>
      <c r="BY73" s="251"/>
      <c r="BZ73" s="251"/>
      <c r="CA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1"/>
      <c r="CL73" s="251"/>
      <c r="CM73" s="251"/>
      <c r="CN73" s="251"/>
      <c r="CO73" s="251"/>
      <c r="CP73" s="251"/>
      <c r="CQ73" s="251"/>
      <c r="CR73" s="251"/>
      <c r="CS73" s="251"/>
      <c r="CT73" s="251"/>
      <c r="CU73" s="251"/>
      <c r="CV73" s="251"/>
      <c r="CW73" s="251"/>
      <c r="CX73" s="251"/>
      <c r="CY73" s="251"/>
      <c r="CZ73" s="251"/>
      <c r="DA73" s="251"/>
      <c r="DB73" s="251"/>
      <c r="DC73" s="251"/>
      <c r="DD73" s="251"/>
      <c r="DE73" s="251"/>
      <c r="DF73" s="251"/>
      <c r="DG73" s="251"/>
      <c r="DH73" s="251"/>
      <c r="DI73" s="251"/>
      <c r="DJ73" s="251"/>
      <c r="DK73" s="460"/>
      <c r="DL73" s="251"/>
      <c r="DM73" s="251"/>
      <c r="DN73" s="251"/>
      <c r="DO73" s="251"/>
      <c r="DP73" s="251"/>
      <c r="DQ73" s="251"/>
      <c r="DR73" s="251"/>
      <c r="DS73" s="251"/>
      <c r="DT73" s="251"/>
      <c r="DU73" s="251"/>
      <c r="DV73" s="251"/>
      <c r="DW73" s="251"/>
      <c r="DX73" s="251"/>
      <c r="DY73" s="460"/>
      <c r="DZ73" s="251"/>
      <c r="EA73" s="251"/>
      <c r="EB73" s="251"/>
      <c r="EC73" s="251"/>
    </row>
    <row r="74" spans="2:216" s="250" customFormat="1" ht="12" x14ac:dyDescent="0.2"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51"/>
      <c r="CW74" s="251"/>
      <c r="CX74" s="251"/>
      <c r="CY74" s="251"/>
      <c r="CZ74" s="251"/>
      <c r="DA74" s="251"/>
      <c r="DB74" s="251"/>
      <c r="DC74" s="251"/>
      <c r="DD74" s="251"/>
      <c r="DE74" s="251"/>
      <c r="DF74" s="251"/>
      <c r="DG74" s="251"/>
      <c r="DH74" s="251"/>
      <c r="DI74" s="251"/>
      <c r="DJ74" s="251"/>
      <c r="DK74" s="460"/>
      <c r="DL74" s="251"/>
      <c r="DM74" s="251"/>
      <c r="DN74" s="251"/>
      <c r="DO74" s="251"/>
      <c r="DP74" s="251"/>
      <c r="DQ74" s="251"/>
      <c r="DR74" s="251"/>
      <c r="DS74" s="251"/>
      <c r="DT74" s="251"/>
      <c r="DU74" s="251"/>
      <c r="DV74" s="251"/>
      <c r="DW74" s="251"/>
      <c r="DX74" s="251"/>
      <c r="DY74" s="460"/>
      <c r="DZ74" s="251"/>
      <c r="EA74" s="251"/>
      <c r="EB74" s="251"/>
      <c r="EC74" s="251"/>
    </row>
    <row r="75" spans="2:216" s="250" customFormat="1" ht="12" x14ac:dyDescent="0.2"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251"/>
      <c r="BT75" s="251"/>
      <c r="BU75" s="251"/>
      <c r="BV75" s="251"/>
      <c r="BW75" s="251"/>
      <c r="BX75" s="251"/>
      <c r="BY75" s="251"/>
      <c r="BZ75" s="251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1"/>
      <c r="CL75" s="251"/>
      <c r="CM75" s="251"/>
      <c r="CN75" s="251"/>
      <c r="CO75" s="251"/>
      <c r="CP75" s="251"/>
      <c r="CQ75" s="251"/>
      <c r="CR75" s="251"/>
      <c r="CS75" s="251"/>
      <c r="CT75" s="251"/>
      <c r="CU75" s="251"/>
      <c r="CV75" s="251"/>
      <c r="CW75" s="251"/>
      <c r="CX75" s="251"/>
      <c r="CY75" s="251"/>
      <c r="CZ75" s="251"/>
      <c r="DA75" s="251"/>
      <c r="DB75" s="251"/>
      <c r="DC75" s="251"/>
      <c r="DD75" s="251"/>
      <c r="DE75" s="251"/>
      <c r="DF75" s="251"/>
      <c r="DG75" s="251"/>
      <c r="DH75" s="251"/>
      <c r="DI75" s="251"/>
      <c r="DJ75" s="251"/>
      <c r="DK75" s="460"/>
      <c r="DL75" s="251"/>
      <c r="DM75" s="251"/>
      <c r="DN75" s="251"/>
      <c r="DO75" s="251"/>
      <c r="DP75" s="251"/>
      <c r="DQ75" s="251"/>
      <c r="DR75" s="251"/>
      <c r="DS75" s="251"/>
      <c r="DT75" s="251"/>
      <c r="DU75" s="251"/>
      <c r="DV75" s="251"/>
      <c r="DW75" s="251"/>
      <c r="DX75" s="251"/>
      <c r="DY75" s="460"/>
      <c r="DZ75" s="251"/>
      <c r="EA75" s="251"/>
      <c r="EB75" s="251"/>
      <c r="EC75" s="251"/>
    </row>
    <row r="76" spans="2:216" s="250" customFormat="1" ht="12" x14ac:dyDescent="0.2"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  <c r="AM76" s="251"/>
      <c r="AN76" s="251"/>
      <c r="AO76" s="251"/>
      <c r="AP76" s="25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BO76" s="251"/>
      <c r="BP76" s="251"/>
      <c r="BQ76" s="251"/>
      <c r="BR76" s="251"/>
      <c r="BS76" s="251"/>
      <c r="BT76" s="251"/>
      <c r="BU76" s="251"/>
      <c r="BV76" s="251"/>
      <c r="BW76" s="251"/>
      <c r="BX76" s="251"/>
      <c r="BY76" s="251"/>
      <c r="BZ76" s="251"/>
      <c r="CA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1"/>
      <c r="CL76" s="251"/>
      <c r="CM76" s="251"/>
      <c r="CN76" s="251"/>
      <c r="CO76" s="251"/>
      <c r="CP76" s="251"/>
      <c r="CQ76" s="251"/>
      <c r="CR76" s="251"/>
      <c r="CS76" s="251"/>
      <c r="CT76" s="251"/>
      <c r="CU76" s="251"/>
      <c r="CV76" s="251"/>
      <c r="CW76" s="251"/>
      <c r="CX76" s="251"/>
      <c r="CY76" s="251"/>
      <c r="CZ76" s="251"/>
      <c r="DA76" s="251"/>
      <c r="DB76" s="251"/>
      <c r="DC76" s="251"/>
      <c r="DD76" s="251"/>
      <c r="DE76" s="251"/>
      <c r="DF76" s="251"/>
      <c r="DG76" s="251"/>
      <c r="DH76" s="251"/>
      <c r="DI76" s="251"/>
      <c r="DJ76" s="251"/>
      <c r="DK76" s="460"/>
      <c r="DL76" s="251"/>
      <c r="DM76" s="251"/>
      <c r="DN76" s="251"/>
      <c r="DO76" s="251"/>
      <c r="DP76" s="251"/>
      <c r="DQ76" s="251"/>
      <c r="DR76" s="251"/>
      <c r="DS76" s="251"/>
      <c r="DT76" s="251"/>
      <c r="DU76" s="251"/>
      <c r="DV76" s="251"/>
      <c r="DW76" s="251"/>
      <c r="DX76" s="251"/>
      <c r="DY76" s="460"/>
      <c r="DZ76" s="251"/>
      <c r="EA76" s="251"/>
      <c r="EB76" s="251"/>
      <c r="EC76" s="251"/>
    </row>
    <row r="77" spans="2:216" s="270" customFormat="1" ht="12" x14ac:dyDescent="0.2">
      <c r="B77" s="250"/>
      <c r="C77" s="250"/>
      <c r="D77" s="250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  <c r="AM77" s="251"/>
      <c r="AN77" s="251"/>
      <c r="AO77" s="251"/>
      <c r="AP77" s="25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BO77" s="251"/>
      <c r="BP77" s="251"/>
      <c r="BQ77" s="251"/>
      <c r="BR77" s="251"/>
      <c r="BS77" s="251"/>
      <c r="BT77" s="251"/>
      <c r="BU77" s="251"/>
      <c r="BV77" s="251"/>
      <c r="BW77" s="251"/>
      <c r="BX77" s="251"/>
      <c r="BY77" s="251"/>
      <c r="BZ77" s="251"/>
      <c r="CA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1"/>
      <c r="CL77" s="251"/>
      <c r="CM77" s="251"/>
      <c r="CN77" s="251"/>
      <c r="CO77" s="251"/>
      <c r="CP77" s="251"/>
      <c r="CQ77" s="251"/>
      <c r="CR77" s="251"/>
      <c r="CS77" s="251"/>
      <c r="CT77" s="251"/>
      <c r="CU77" s="251"/>
      <c r="CV77" s="251"/>
      <c r="CW77" s="251"/>
      <c r="CX77" s="251"/>
      <c r="CY77" s="251"/>
      <c r="CZ77" s="251"/>
      <c r="DA77" s="251"/>
      <c r="DB77" s="251"/>
      <c r="DC77" s="251"/>
      <c r="DD77" s="251"/>
      <c r="DE77" s="251"/>
      <c r="DF77" s="251"/>
      <c r="DG77" s="251"/>
      <c r="DH77" s="251"/>
      <c r="DI77" s="251"/>
      <c r="DJ77" s="251"/>
      <c r="DK77" s="460"/>
      <c r="DL77" s="251"/>
      <c r="DM77" s="251"/>
      <c r="DN77" s="251"/>
      <c r="DO77" s="251"/>
      <c r="DP77" s="251"/>
      <c r="DQ77" s="251"/>
      <c r="DR77" s="251"/>
      <c r="DS77" s="251"/>
      <c r="DT77" s="251"/>
      <c r="DU77" s="251"/>
      <c r="DV77" s="251"/>
      <c r="DW77" s="251"/>
      <c r="DX77" s="251"/>
      <c r="DY77" s="460"/>
      <c r="DZ77" s="251"/>
      <c r="EA77" s="251"/>
      <c r="EB77" s="251"/>
      <c r="EC77" s="251"/>
      <c r="HG77" s="250"/>
      <c r="HH77" s="250"/>
    </row>
    <row r="78" spans="2:216" s="270" customFormat="1" ht="12" x14ac:dyDescent="0.2">
      <c r="B78" s="250"/>
      <c r="C78" s="250"/>
      <c r="D78" s="250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  <c r="AM78" s="251"/>
      <c r="AN78" s="251"/>
      <c r="AO78" s="251"/>
      <c r="AP78" s="25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BO78" s="251"/>
      <c r="BP78" s="251"/>
      <c r="BQ78" s="251"/>
      <c r="BR78" s="251"/>
      <c r="BS78" s="251"/>
      <c r="BT78" s="251"/>
      <c r="BU78" s="251"/>
      <c r="BV78" s="251"/>
      <c r="BW78" s="251"/>
      <c r="BX78" s="251"/>
      <c r="BY78" s="251"/>
      <c r="BZ78" s="251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251"/>
      <c r="DF78" s="251"/>
      <c r="DG78" s="251"/>
      <c r="DH78" s="251"/>
      <c r="DI78" s="251"/>
      <c r="DJ78" s="251"/>
      <c r="DK78" s="460"/>
      <c r="DL78" s="251"/>
      <c r="DM78" s="251"/>
      <c r="DN78" s="251"/>
      <c r="DO78" s="251"/>
      <c r="DP78" s="251"/>
      <c r="DQ78" s="251"/>
      <c r="DR78" s="251"/>
      <c r="DS78" s="251"/>
      <c r="DT78" s="251"/>
      <c r="DU78" s="251"/>
      <c r="DV78" s="251"/>
      <c r="DW78" s="251"/>
      <c r="DX78" s="251"/>
      <c r="DY78" s="460"/>
      <c r="DZ78" s="251"/>
      <c r="EA78" s="251"/>
      <c r="EB78" s="251"/>
      <c r="EC78" s="251"/>
      <c r="HG78" s="250"/>
      <c r="HH78" s="250"/>
    </row>
    <row r="79" spans="2:216" s="270" customFormat="1" ht="12" x14ac:dyDescent="0.2">
      <c r="B79" s="250"/>
      <c r="C79" s="250"/>
      <c r="D79" s="250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BO79" s="251"/>
      <c r="BP79" s="251"/>
      <c r="BQ79" s="251"/>
      <c r="BR79" s="251"/>
      <c r="BS79" s="251"/>
      <c r="BT79" s="251"/>
      <c r="BU79" s="251"/>
      <c r="BV79" s="251"/>
      <c r="BW79" s="251"/>
      <c r="BX79" s="251"/>
      <c r="BY79" s="251"/>
      <c r="BZ79" s="251"/>
      <c r="CA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1"/>
      <c r="CL79" s="251"/>
      <c r="CM79" s="251"/>
      <c r="CN79" s="251"/>
      <c r="CO79" s="251"/>
      <c r="CP79" s="251"/>
      <c r="CQ79" s="251"/>
      <c r="CR79" s="251"/>
      <c r="CS79" s="251"/>
      <c r="CT79" s="251"/>
      <c r="CU79" s="251"/>
      <c r="CV79" s="251"/>
      <c r="CW79" s="251"/>
      <c r="CX79" s="251"/>
      <c r="CY79" s="251"/>
      <c r="CZ79" s="251"/>
      <c r="DA79" s="251"/>
      <c r="DB79" s="251"/>
      <c r="DC79" s="251"/>
      <c r="DD79" s="251"/>
      <c r="DE79" s="251"/>
      <c r="DF79" s="251"/>
      <c r="DG79" s="251"/>
      <c r="DH79" s="251"/>
      <c r="DI79" s="251"/>
      <c r="DJ79" s="251"/>
      <c r="DK79" s="460"/>
      <c r="DL79" s="251"/>
      <c r="DM79" s="251"/>
      <c r="DN79" s="251"/>
      <c r="DO79" s="251"/>
      <c r="DP79" s="251"/>
      <c r="DQ79" s="251"/>
      <c r="DR79" s="251"/>
      <c r="DS79" s="251"/>
      <c r="DT79" s="251"/>
      <c r="DU79" s="251"/>
      <c r="DV79" s="251"/>
      <c r="DW79" s="251"/>
      <c r="DX79" s="251"/>
      <c r="DY79" s="460"/>
      <c r="DZ79" s="251"/>
      <c r="EA79" s="251"/>
      <c r="EB79" s="251"/>
      <c r="EC79" s="251"/>
      <c r="HG79" s="250"/>
      <c r="HH79" s="250"/>
    </row>
    <row r="80" spans="2:216" s="270" customFormat="1" ht="12" x14ac:dyDescent="0.2">
      <c r="B80" s="250"/>
      <c r="C80" s="250"/>
      <c r="D80" s="250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460"/>
      <c r="DL80" s="251"/>
      <c r="DM80" s="251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460"/>
      <c r="DZ80" s="251"/>
      <c r="EA80" s="251"/>
      <c r="EB80" s="251"/>
      <c r="EC80" s="251"/>
      <c r="HG80" s="250"/>
      <c r="HH80" s="250"/>
    </row>
    <row r="81" spans="2:216" s="270" customFormat="1" ht="12" x14ac:dyDescent="0.2">
      <c r="B81" s="250"/>
      <c r="C81" s="250"/>
      <c r="D81" s="250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51"/>
      <c r="AT81" s="251"/>
      <c r="AU81" s="251"/>
      <c r="AV81" s="251"/>
      <c r="AW81" s="251"/>
      <c r="AX81" s="251"/>
      <c r="AY81" s="251"/>
      <c r="AZ81" s="251"/>
      <c r="BA81" s="251"/>
      <c r="BB81" s="251"/>
      <c r="BC81" s="251"/>
      <c r="BD81" s="251"/>
      <c r="BE81" s="251"/>
      <c r="BF81" s="251"/>
      <c r="BG81" s="251"/>
      <c r="BH81" s="251"/>
      <c r="BI81" s="251"/>
      <c r="BJ81" s="251"/>
      <c r="BK81" s="251"/>
      <c r="BL81" s="251"/>
      <c r="BM81" s="251"/>
      <c r="BN81" s="251"/>
      <c r="BO81" s="251"/>
      <c r="BP81" s="251"/>
      <c r="BQ81" s="251"/>
      <c r="BR81" s="251"/>
      <c r="BS81" s="251"/>
      <c r="BT81" s="251"/>
      <c r="BU81" s="251"/>
      <c r="BV81" s="251"/>
      <c r="BW81" s="251"/>
      <c r="BX81" s="251"/>
      <c r="BY81" s="251"/>
      <c r="BZ81" s="251"/>
      <c r="CA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1"/>
      <c r="CL81" s="251"/>
      <c r="CM81" s="251"/>
      <c r="CN81" s="251"/>
      <c r="CO81" s="251"/>
      <c r="CP81" s="251"/>
      <c r="CQ81" s="251"/>
      <c r="CR81" s="251"/>
      <c r="CS81" s="251"/>
      <c r="CT81" s="251"/>
      <c r="CU81" s="251"/>
      <c r="CV81" s="251"/>
      <c r="CW81" s="251"/>
      <c r="CX81" s="251"/>
      <c r="CY81" s="251"/>
      <c r="CZ81" s="251"/>
      <c r="DA81" s="251"/>
      <c r="DB81" s="251"/>
      <c r="DC81" s="251"/>
      <c r="DD81" s="251"/>
      <c r="DE81" s="251"/>
      <c r="DF81" s="251"/>
      <c r="DG81" s="251"/>
      <c r="DH81" s="251"/>
      <c r="DI81" s="251"/>
      <c r="DJ81" s="251"/>
      <c r="DK81" s="460"/>
      <c r="DL81" s="251"/>
      <c r="DM81" s="251"/>
      <c r="DN81" s="251"/>
      <c r="DO81" s="251"/>
      <c r="DP81" s="251"/>
      <c r="DQ81" s="251"/>
      <c r="DR81" s="251"/>
      <c r="DS81" s="251"/>
      <c r="DT81" s="251"/>
      <c r="DU81" s="251"/>
      <c r="DV81" s="251"/>
      <c r="DW81" s="251"/>
      <c r="DX81" s="251"/>
      <c r="DY81" s="460"/>
      <c r="DZ81" s="251"/>
      <c r="EA81" s="251"/>
      <c r="EB81" s="251"/>
      <c r="EC81" s="251"/>
      <c r="HG81" s="250"/>
      <c r="HH81" s="250"/>
    </row>
    <row r="82" spans="2:216" x14ac:dyDescent="0.2"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N82" s="270"/>
      <c r="BO82" s="270"/>
      <c r="BP82" s="270"/>
      <c r="BQ82" s="270"/>
      <c r="BR82" s="270"/>
      <c r="BS82" s="270"/>
      <c r="BT82" s="270"/>
      <c r="BU82" s="270"/>
      <c r="BV82" s="270"/>
      <c r="BW82" s="270"/>
      <c r="BX82" s="270"/>
      <c r="BY82" s="270"/>
      <c r="BZ82" s="270"/>
      <c r="CA82" s="270"/>
      <c r="CB82" s="270"/>
      <c r="CC82" s="270"/>
      <c r="CD82" s="270"/>
      <c r="CE82" s="270"/>
      <c r="CF82" s="270"/>
      <c r="CG82" s="270"/>
      <c r="CH82" s="270"/>
      <c r="CI82" s="270"/>
      <c r="CJ82" s="270"/>
      <c r="CK82" s="270"/>
      <c r="CL82" s="270"/>
      <c r="CM82" s="270"/>
      <c r="CN82" s="270"/>
      <c r="CO82" s="270"/>
      <c r="CP82" s="270"/>
      <c r="CQ82" s="270"/>
      <c r="CR82" s="270"/>
      <c r="CS82" s="270"/>
      <c r="CT82" s="270"/>
      <c r="CU82" s="270"/>
      <c r="CV82" s="270"/>
      <c r="CW82" s="270"/>
      <c r="CX82" s="27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461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461"/>
      <c r="DZ82" s="250"/>
      <c r="HG82" s="270"/>
      <c r="HH82" s="270"/>
    </row>
    <row r="83" spans="2:216" x14ac:dyDescent="0.2">
      <c r="B83" s="270"/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K83" s="270"/>
      <c r="BL83" s="270"/>
      <c r="BM83" s="270"/>
      <c r="BN83" s="270"/>
      <c r="BO83" s="270"/>
      <c r="BP83" s="270"/>
      <c r="BQ83" s="270"/>
      <c r="BR83" s="270"/>
      <c r="BS83" s="270"/>
      <c r="BT83" s="270"/>
      <c r="BU83" s="270"/>
      <c r="BV83" s="270"/>
      <c r="BW83" s="270"/>
      <c r="BX83" s="270"/>
      <c r="BY83" s="270"/>
      <c r="BZ83" s="270"/>
      <c r="CA83" s="270"/>
      <c r="CB83" s="270"/>
      <c r="CC83" s="270"/>
      <c r="CD83" s="270"/>
      <c r="CE83" s="270"/>
      <c r="CF83" s="270"/>
      <c r="CG83" s="270"/>
      <c r="CH83" s="270"/>
      <c r="CI83" s="270"/>
      <c r="CJ83" s="270"/>
      <c r="CK83" s="270"/>
      <c r="CL83" s="270"/>
      <c r="CM83" s="270"/>
      <c r="CN83" s="270"/>
      <c r="CO83" s="270"/>
      <c r="CP83" s="270"/>
      <c r="CQ83" s="270"/>
      <c r="CR83" s="270"/>
      <c r="CS83" s="270"/>
      <c r="CT83" s="270"/>
      <c r="CU83" s="270"/>
      <c r="CV83" s="270"/>
      <c r="CW83" s="270"/>
      <c r="CX83" s="270"/>
      <c r="CY83" s="270"/>
      <c r="CZ83" s="270"/>
      <c r="DA83" s="270"/>
      <c r="DB83" s="270"/>
      <c r="DC83" s="270"/>
      <c r="DD83" s="270"/>
      <c r="DE83" s="270"/>
      <c r="DF83" s="270"/>
      <c r="DG83" s="270"/>
      <c r="DH83" s="270"/>
      <c r="DI83" s="270"/>
      <c r="DJ83" s="270"/>
      <c r="DK83" s="462"/>
      <c r="DL83" s="270"/>
      <c r="DM83" s="270"/>
      <c r="DN83" s="270"/>
      <c r="DO83" s="270"/>
      <c r="DP83" s="270"/>
      <c r="DQ83" s="270"/>
      <c r="DR83" s="270"/>
      <c r="DS83" s="270"/>
      <c r="DT83" s="270"/>
      <c r="DU83" s="270"/>
      <c r="DV83" s="270"/>
      <c r="DW83" s="270"/>
      <c r="DX83" s="270"/>
      <c r="DY83" s="462"/>
      <c r="DZ83" s="270"/>
      <c r="HG83" s="270"/>
      <c r="HH83" s="270"/>
    </row>
    <row r="84" spans="2:216" x14ac:dyDescent="0.2"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270"/>
      <c r="BC84" s="270"/>
      <c r="BD84" s="270"/>
      <c r="BE84" s="270"/>
      <c r="BF84" s="270"/>
      <c r="BG84" s="270"/>
      <c r="BH84" s="270"/>
      <c r="BI84" s="270"/>
      <c r="BJ84" s="270"/>
      <c r="BK84" s="270"/>
      <c r="BL84" s="270"/>
      <c r="BM84" s="270"/>
      <c r="BN84" s="270"/>
      <c r="BO84" s="270"/>
      <c r="BP84" s="270"/>
      <c r="BQ84" s="270"/>
      <c r="BR84" s="270"/>
      <c r="BS84" s="270"/>
      <c r="BT84" s="270"/>
      <c r="BU84" s="270"/>
      <c r="BV84" s="270"/>
      <c r="BW84" s="270"/>
      <c r="BX84" s="270"/>
      <c r="BY84" s="270"/>
      <c r="BZ84" s="270"/>
      <c r="CA84" s="270"/>
      <c r="CB84" s="270"/>
      <c r="CC84" s="270"/>
      <c r="CD84" s="270"/>
      <c r="CE84" s="270"/>
      <c r="CF84" s="270"/>
      <c r="CG84" s="270"/>
      <c r="CH84" s="270"/>
      <c r="CI84" s="270"/>
      <c r="CJ84" s="270"/>
      <c r="CK84" s="270"/>
      <c r="CL84" s="270"/>
      <c r="CM84" s="270"/>
      <c r="CN84" s="270"/>
      <c r="CO84" s="270"/>
      <c r="CP84" s="270"/>
      <c r="CQ84" s="270"/>
      <c r="CR84" s="270"/>
      <c r="CS84" s="270"/>
      <c r="CT84" s="270"/>
      <c r="CU84" s="270"/>
      <c r="CV84" s="270"/>
      <c r="CW84" s="270"/>
      <c r="CX84" s="270"/>
      <c r="CY84" s="270"/>
      <c r="CZ84" s="270"/>
      <c r="DA84" s="270"/>
      <c r="DB84" s="270"/>
      <c r="DC84" s="270"/>
      <c r="DD84" s="270"/>
      <c r="DE84" s="270"/>
      <c r="DF84" s="270"/>
      <c r="DG84" s="270"/>
      <c r="DH84" s="270"/>
      <c r="DI84" s="270"/>
      <c r="DJ84" s="270"/>
      <c r="DK84" s="462"/>
      <c r="DL84" s="270"/>
      <c r="DM84" s="270"/>
      <c r="DN84" s="270"/>
      <c r="DO84" s="270"/>
      <c r="DP84" s="270"/>
      <c r="DQ84" s="270"/>
      <c r="DR84" s="270"/>
      <c r="DS84" s="270"/>
      <c r="DT84" s="270"/>
      <c r="DU84" s="270"/>
      <c r="DV84" s="270"/>
      <c r="DW84" s="270"/>
      <c r="DX84" s="270"/>
      <c r="DY84" s="462"/>
      <c r="DZ84" s="270"/>
      <c r="HG84" s="270"/>
      <c r="HH84" s="270"/>
    </row>
    <row r="85" spans="2:216" x14ac:dyDescent="0.2">
      <c r="B85" s="270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270"/>
      <c r="BI85" s="270"/>
      <c r="BJ85" s="270"/>
      <c r="BK85" s="270"/>
      <c r="BL85" s="270"/>
      <c r="BM85" s="270"/>
      <c r="BN85" s="270"/>
      <c r="BO85" s="270"/>
      <c r="BP85" s="270"/>
      <c r="BQ85" s="270"/>
      <c r="BR85" s="270"/>
      <c r="BS85" s="270"/>
      <c r="BT85" s="270"/>
      <c r="BU85" s="270"/>
      <c r="BV85" s="270"/>
      <c r="BW85" s="270"/>
      <c r="BX85" s="270"/>
      <c r="BY85" s="270"/>
      <c r="BZ85" s="270"/>
      <c r="CA85" s="270"/>
      <c r="CB85" s="270"/>
      <c r="CC85" s="270"/>
      <c r="CD85" s="270"/>
      <c r="CE85" s="270"/>
      <c r="CF85" s="270"/>
      <c r="CG85" s="270"/>
      <c r="CH85" s="270"/>
      <c r="CI85" s="270"/>
      <c r="CJ85" s="270"/>
      <c r="CK85" s="270"/>
      <c r="CL85" s="270"/>
      <c r="CM85" s="270"/>
      <c r="CN85" s="270"/>
      <c r="CO85" s="270"/>
      <c r="CP85" s="270"/>
      <c r="CQ85" s="270"/>
      <c r="CR85" s="270"/>
      <c r="CS85" s="270"/>
      <c r="CT85" s="270"/>
      <c r="CU85" s="270"/>
      <c r="CV85" s="270"/>
      <c r="CW85" s="270"/>
      <c r="CX85" s="270"/>
      <c r="CY85" s="270"/>
      <c r="CZ85" s="270"/>
      <c r="DA85" s="270"/>
      <c r="DB85" s="270"/>
      <c r="DC85" s="270"/>
      <c r="DD85" s="270"/>
      <c r="DE85" s="270"/>
      <c r="DF85" s="270"/>
      <c r="DG85" s="270"/>
      <c r="DH85" s="270"/>
      <c r="DI85" s="270"/>
      <c r="DJ85" s="270"/>
      <c r="DK85" s="462"/>
      <c r="DL85" s="270"/>
      <c r="DM85" s="270"/>
      <c r="DN85" s="270"/>
      <c r="DO85" s="270"/>
      <c r="DP85" s="270"/>
      <c r="DQ85" s="270"/>
      <c r="DR85" s="270"/>
      <c r="DS85" s="270"/>
      <c r="DT85" s="270"/>
      <c r="DU85" s="270"/>
      <c r="DV85" s="270"/>
      <c r="DW85" s="270"/>
      <c r="DX85" s="270"/>
      <c r="DY85" s="462"/>
      <c r="DZ85" s="270"/>
      <c r="HG85" s="270"/>
      <c r="HH85" s="270"/>
    </row>
    <row r="86" spans="2:216" x14ac:dyDescent="0.2"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270"/>
      <c r="BC86" s="270"/>
      <c r="BD86" s="270"/>
      <c r="BE86" s="270"/>
      <c r="BF86" s="270"/>
      <c r="BG86" s="270"/>
      <c r="BH86" s="270"/>
      <c r="BI86" s="270"/>
      <c r="BJ86" s="270"/>
      <c r="BK86" s="270"/>
      <c r="BL86" s="270"/>
      <c r="BM86" s="270"/>
      <c r="BN86" s="270"/>
      <c r="BO86" s="270"/>
      <c r="BP86" s="270"/>
      <c r="BQ86" s="270"/>
      <c r="BR86" s="270"/>
      <c r="BS86" s="270"/>
      <c r="BT86" s="270"/>
      <c r="BU86" s="270"/>
      <c r="BV86" s="270"/>
      <c r="BW86" s="270"/>
      <c r="BX86" s="270"/>
      <c r="BY86" s="270"/>
      <c r="BZ86" s="270"/>
      <c r="CA86" s="270"/>
      <c r="CB86" s="270"/>
      <c r="CC86" s="270"/>
      <c r="CD86" s="270"/>
      <c r="CE86" s="270"/>
      <c r="CF86" s="270"/>
      <c r="CG86" s="270"/>
      <c r="CH86" s="270"/>
      <c r="CI86" s="270"/>
      <c r="CJ86" s="270"/>
      <c r="CK86" s="270"/>
      <c r="CL86" s="270"/>
      <c r="CM86" s="270"/>
      <c r="CN86" s="270"/>
      <c r="CO86" s="270"/>
      <c r="CP86" s="270"/>
      <c r="CQ86" s="270"/>
      <c r="CR86" s="270"/>
      <c r="CS86" s="270"/>
      <c r="CT86" s="270"/>
      <c r="CU86" s="270"/>
      <c r="CV86" s="270"/>
      <c r="CW86" s="270"/>
      <c r="CX86" s="270"/>
      <c r="CY86" s="270"/>
      <c r="CZ86" s="270"/>
      <c r="DA86" s="270"/>
      <c r="DB86" s="270"/>
      <c r="DC86" s="270"/>
      <c r="DD86" s="270"/>
      <c r="DE86" s="270"/>
      <c r="DF86" s="270"/>
      <c r="DG86" s="270"/>
      <c r="DH86" s="270"/>
      <c r="DI86" s="270"/>
      <c r="DJ86" s="270"/>
      <c r="DK86" s="462"/>
      <c r="DL86" s="270"/>
      <c r="DM86" s="270"/>
      <c r="DN86" s="270"/>
      <c r="DO86" s="270"/>
      <c r="DP86" s="270"/>
      <c r="DQ86" s="270"/>
      <c r="DR86" s="270"/>
      <c r="DS86" s="270"/>
      <c r="DT86" s="270"/>
      <c r="DU86" s="270"/>
      <c r="DV86" s="270"/>
      <c r="DW86" s="270"/>
      <c r="DX86" s="270"/>
      <c r="DY86" s="462"/>
      <c r="DZ86" s="270"/>
      <c r="HG86" s="270"/>
      <c r="HH86" s="270"/>
    </row>
    <row r="87" spans="2:216" x14ac:dyDescent="0.2">
      <c r="CY87" s="270"/>
      <c r="CZ87" s="270"/>
      <c r="DA87" s="270"/>
      <c r="DB87" s="270"/>
      <c r="DC87" s="270"/>
      <c r="DD87" s="270"/>
      <c r="DE87" s="270"/>
      <c r="DF87" s="270"/>
      <c r="DG87" s="270"/>
      <c r="DH87" s="270"/>
      <c r="DI87" s="270"/>
      <c r="DJ87" s="270"/>
      <c r="DK87" s="462"/>
      <c r="DL87" s="270"/>
      <c r="DM87" s="270"/>
      <c r="DN87" s="270"/>
      <c r="DO87" s="270"/>
      <c r="DP87" s="270"/>
      <c r="DQ87" s="270"/>
      <c r="DR87" s="270"/>
      <c r="DS87" s="270"/>
      <c r="DT87" s="270"/>
      <c r="DU87" s="270"/>
      <c r="DV87" s="270"/>
      <c r="DW87" s="270"/>
      <c r="DX87" s="270"/>
      <c r="DY87" s="462"/>
      <c r="DZ87" s="270"/>
    </row>
  </sheetData>
  <autoFilter ref="B5:C13" xr:uid="{00000000-0001-0000-1900-000000000000}"/>
  <mergeCells count="18"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  <mergeCell ref="CY4:DK4"/>
    <mergeCell ref="DM4:DY4"/>
    <mergeCell ref="CK2:CW2"/>
    <mergeCell ref="CY2:DK2"/>
    <mergeCell ref="DM2:DY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FA6" activePane="bottomRight" state="frozen"/>
      <selection activeCell="Q37" sqref="Q37"/>
      <selection pane="topRight" activeCell="Q37" sqref="Q37"/>
      <selection pane="bottomLeft" activeCell="Q37" sqref="Q37"/>
      <selection pane="bottomRight" activeCell="Q37" sqref="A1:XFD1048576"/>
    </sheetView>
  </sheetViews>
  <sheetFormatPr baseColWidth="10" defaultColWidth="4" defaultRowHeight="12.75" x14ac:dyDescent="0.2"/>
  <cols>
    <col min="1" max="1" width="2.42578125" style="243" customWidth="1"/>
    <col min="2" max="2" width="7.140625" style="243" customWidth="1"/>
    <col min="3" max="3" width="33.140625" style="243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4" bestFit="1" customWidth="1"/>
    <col min="38" max="38" width="5" style="244" bestFit="1" customWidth="1"/>
    <col min="39" max="39" width="4" style="244" bestFit="1" customWidth="1"/>
    <col min="40" max="40" width="5.7109375" style="244" bestFit="1" customWidth="1"/>
    <col min="41" max="42" width="5" style="244" bestFit="1" customWidth="1"/>
    <col min="43" max="43" width="4" style="244" bestFit="1" customWidth="1"/>
    <col min="44" max="44" width="3.85546875" style="244" bestFit="1" customWidth="1"/>
    <col min="45" max="45" width="3.42578125" style="244" bestFit="1" customWidth="1"/>
    <col min="46" max="46" width="6.85546875" style="244" customWidth="1"/>
    <col min="47" max="47" width="5.28515625" style="245" bestFit="1" customWidth="1"/>
    <col min="48" max="52" width="4.42578125" style="244" bestFit="1" customWidth="1"/>
    <col min="53" max="53" width="3.5703125" style="244" bestFit="1" customWidth="1"/>
    <col min="54" max="55" width="4.42578125" style="244" bestFit="1" customWidth="1"/>
    <col min="56" max="56" width="3.85546875" style="244" bestFit="1" customWidth="1"/>
    <col min="57" max="57" width="4.42578125" style="244" bestFit="1" customWidth="1"/>
    <col min="58" max="58" width="4" style="244" customWidth="1"/>
    <col min="59" max="59" width="3.42578125" style="244" bestFit="1" customWidth="1"/>
    <col min="60" max="60" width="5.5703125" style="244" bestFit="1" customWidth="1"/>
    <col min="61" max="61" width="4.85546875" style="245" customWidth="1"/>
    <col min="62" max="62" width="5.5703125" style="244" customWidth="1"/>
    <col min="63" max="66" width="5.7109375" style="244" bestFit="1" customWidth="1"/>
    <col min="67" max="67" width="6.140625" style="244" customWidth="1"/>
    <col min="68" max="68" width="6.85546875" style="244" customWidth="1"/>
    <col min="69" max="70" width="4.85546875" style="244" bestFit="1" customWidth="1"/>
    <col min="71" max="71" width="5" style="244" bestFit="1" customWidth="1"/>
    <col min="72" max="73" width="4.85546875" style="244" bestFit="1" customWidth="1"/>
    <col min="74" max="74" width="6" style="244" bestFit="1" customWidth="1"/>
    <col min="75" max="75" width="4.85546875" style="245" customWidth="1"/>
    <col min="76" max="76" width="5.5703125" style="244" bestFit="1" customWidth="1"/>
    <col min="77" max="77" width="6" style="244" bestFit="1" customWidth="1"/>
    <col min="78" max="79" width="5.7109375" style="244" bestFit="1" customWidth="1"/>
    <col min="80" max="80" width="4.5703125" style="244" bestFit="1" customWidth="1"/>
    <col min="81" max="81" width="5.7109375" style="244" bestFit="1" customWidth="1"/>
    <col min="82" max="83" width="4.5703125" style="244" bestFit="1" customWidth="1"/>
    <col min="84" max="84" width="5" style="244" bestFit="1" customWidth="1"/>
    <col min="85" max="87" width="4" style="244" bestFit="1" customWidth="1"/>
    <col min="88" max="88" width="7.140625" style="244" customWidth="1"/>
    <col min="89" max="89" width="5.28515625" style="245" customWidth="1"/>
    <col min="90" max="90" width="5.7109375" style="244" bestFit="1" customWidth="1"/>
    <col min="91" max="97" width="5.7109375" style="244" customWidth="1"/>
    <col min="98" max="98" width="4.85546875" style="244" customWidth="1"/>
    <col min="99" max="101" width="5.7109375" style="244" customWidth="1"/>
    <col min="102" max="102" width="6.85546875" style="244" bestFit="1" customWidth="1"/>
    <col min="103" max="103" width="1.42578125" style="243" customWidth="1"/>
    <col min="104" max="104" width="5.7109375" style="244" bestFit="1" customWidth="1"/>
    <col min="105" max="111" width="5.7109375" style="244" customWidth="1"/>
    <col min="112" max="112" width="4.85546875" style="244" customWidth="1"/>
    <col min="113" max="115" width="5.7109375" style="244" customWidth="1"/>
    <col min="116" max="116" width="6.85546875" style="244" bestFit="1" customWidth="1"/>
    <col min="117" max="117" width="2.140625" style="243" customWidth="1"/>
    <col min="118" max="118" width="8" style="278" customWidth="1"/>
    <col min="119" max="125" width="5.7109375" style="278" customWidth="1"/>
    <col min="126" max="126" width="8" style="278" customWidth="1"/>
    <col min="127" max="129" width="5.7109375" style="278" customWidth="1"/>
    <col min="130" max="130" width="6.85546875" style="278" bestFit="1" customWidth="1"/>
    <col min="131" max="131" width="2" style="243" customWidth="1"/>
    <col min="132" max="140" width="6" style="243" bestFit="1" customWidth="1"/>
    <col min="141" max="141" width="4.42578125" style="243" bestFit="1" customWidth="1"/>
    <col min="142" max="143" width="3.5703125" style="243" bestFit="1" customWidth="1"/>
    <col min="144" max="144" width="7" style="243" bestFit="1" customWidth="1"/>
    <col min="145" max="157" width="4" style="243"/>
    <col min="158" max="158" width="5.28515625" style="243" customWidth="1"/>
    <col min="159" max="171" width="4" style="243"/>
    <col min="172" max="172" width="4.7109375" style="243" customWidth="1"/>
    <col min="173" max="173" width="1" style="243" customWidth="1"/>
    <col min="174" max="182" width="5" style="243" bestFit="1" customWidth="1"/>
    <col min="183" max="183" width="3.7109375" style="243" bestFit="1" customWidth="1"/>
    <col min="184" max="184" width="3.140625" style="243" bestFit="1" customWidth="1"/>
    <col min="185" max="185" width="3.5703125" style="243" bestFit="1" customWidth="1"/>
    <col min="186" max="186" width="6" style="243" bestFit="1" customWidth="1"/>
    <col min="187" max="187" width="1.140625" style="243" customWidth="1"/>
    <col min="188" max="196" width="5" style="243" bestFit="1" customWidth="1"/>
    <col min="197" max="197" width="3.7109375" style="243" bestFit="1" customWidth="1"/>
    <col min="198" max="198" width="5" style="243" customWidth="1"/>
    <col min="199" max="199" width="3.5703125" style="243" bestFit="1" customWidth="1"/>
    <col min="200" max="200" width="6.28515625" style="243" bestFit="1" customWidth="1"/>
    <col min="201" max="16384" width="4" style="243"/>
  </cols>
  <sheetData>
    <row r="1" spans="2:200" ht="15.75" customHeight="1" x14ac:dyDescent="0.25">
      <c r="C1" s="277" t="s">
        <v>209</v>
      </c>
      <c r="EP1" s="784"/>
      <c r="EQ1" s="784"/>
      <c r="ER1" s="784"/>
      <c r="ES1" s="784"/>
      <c r="ET1" s="784"/>
      <c r="EU1" s="784"/>
      <c r="EV1" s="784"/>
      <c r="EW1" s="784"/>
      <c r="EX1" s="784"/>
      <c r="EY1" s="784"/>
      <c r="EZ1" s="784"/>
      <c r="FA1" s="784"/>
      <c r="FB1" s="784"/>
    </row>
    <row r="2" spans="2:200" ht="65.25" customHeight="1" x14ac:dyDescent="0.3">
      <c r="C2" s="247" t="s">
        <v>542</v>
      </c>
      <c r="E2" s="1042" t="s">
        <v>529</v>
      </c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  <c r="Q2" s="1090"/>
      <c r="S2" s="1042" t="s">
        <v>528</v>
      </c>
      <c r="T2" s="1043"/>
      <c r="U2" s="1043"/>
      <c r="V2" s="1043"/>
      <c r="W2" s="1043"/>
      <c r="X2" s="1043"/>
      <c r="Y2" s="1043"/>
      <c r="Z2" s="1043"/>
      <c r="AA2" s="1043"/>
      <c r="AB2" s="1043"/>
      <c r="AC2" s="1043"/>
      <c r="AD2" s="1043"/>
      <c r="AE2" s="1090"/>
      <c r="AH2" s="1042" t="s">
        <v>527</v>
      </c>
      <c r="AI2" s="1043"/>
      <c r="AJ2" s="1043"/>
      <c r="AK2" s="1043"/>
      <c r="AL2" s="1043"/>
      <c r="AM2" s="1043"/>
      <c r="AN2" s="1043"/>
      <c r="AO2" s="1043"/>
      <c r="AP2" s="1043"/>
      <c r="AQ2" s="1043"/>
      <c r="AR2" s="1043"/>
      <c r="AS2" s="1043"/>
      <c r="AT2" s="1090"/>
      <c r="AU2" s="279"/>
      <c r="AV2" s="1042" t="s">
        <v>526</v>
      </c>
      <c r="AW2" s="1043"/>
      <c r="AX2" s="1043"/>
      <c r="AY2" s="1043"/>
      <c r="AZ2" s="1043"/>
      <c r="BA2" s="1043"/>
      <c r="BB2" s="1043"/>
      <c r="BC2" s="1043"/>
      <c r="BD2" s="1043"/>
      <c r="BE2" s="1043"/>
      <c r="BF2" s="1043"/>
      <c r="BG2" s="1043"/>
      <c r="BH2" s="1090"/>
      <c r="BI2" s="279"/>
      <c r="BJ2" s="1044" t="s">
        <v>445</v>
      </c>
      <c r="BK2" s="1045"/>
      <c r="BL2" s="1045"/>
      <c r="BM2" s="1045"/>
      <c r="BN2" s="1045"/>
      <c r="BO2" s="1045"/>
      <c r="BP2" s="1045"/>
      <c r="BQ2" s="1045"/>
      <c r="BR2" s="1045"/>
      <c r="BS2" s="1045"/>
      <c r="BT2" s="1045"/>
      <c r="BU2" s="1045"/>
      <c r="BV2" s="1046"/>
      <c r="BW2" s="279"/>
      <c r="BX2" s="1044" t="s">
        <v>446</v>
      </c>
      <c r="BY2" s="1045"/>
      <c r="BZ2" s="1045"/>
      <c r="CA2" s="1045"/>
      <c r="CB2" s="1045"/>
      <c r="CC2" s="1045"/>
      <c r="CD2" s="1045"/>
      <c r="CE2" s="1045"/>
      <c r="CF2" s="1045"/>
      <c r="CG2" s="1045"/>
      <c r="CH2" s="1045"/>
      <c r="CI2" s="1045"/>
      <c r="CJ2" s="1046"/>
      <c r="CK2" s="279"/>
      <c r="CL2" s="1038" t="s">
        <v>210</v>
      </c>
      <c r="CM2" s="1039"/>
      <c r="CN2" s="1039"/>
      <c r="CO2" s="1039"/>
      <c r="CP2" s="1039"/>
      <c r="CQ2" s="1039"/>
      <c r="CR2" s="1039"/>
      <c r="CS2" s="1039"/>
      <c r="CT2" s="1039"/>
      <c r="CU2" s="1039"/>
      <c r="CV2" s="1039"/>
      <c r="CW2" s="1039"/>
      <c r="CX2" s="1073"/>
      <c r="CZ2" s="1038" t="s">
        <v>211</v>
      </c>
      <c r="DA2" s="1039"/>
      <c r="DB2" s="1039"/>
      <c r="DC2" s="1039"/>
      <c r="DD2" s="1039"/>
      <c r="DE2" s="1039"/>
      <c r="DF2" s="1039"/>
      <c r="DG2" s="1039"/>
      <c r="DH2" s="1039"/>
      <c r="DI2" s="1039"/>
      <c r="DJ2" s="1039"/>
      <c r="DK2" s="1039"/>
      <c r="DL2" s="1073"/>
      <c r="DM2" s="280"/>
      <c r="DN2" s="1084" t="s">
        <v>212</v>
      </c>
      <c r="DO2" s="1085"/>
      <c r="DP2" s="1085"/>
      <c r="DQ2" s="1085"/>
      <c r="DR2" s="1085"/>
      <c r="DS2" s="1085"/>
      <c r="DT2" s="1085"/>
      <c r="DU2" s="1085"/>
      <c r="DV2" s="1085"/>
      <c r="DW2" s="1085"/>
      <c r="DX2" s="1085"/>
      <c r="DY2" s="1085"/>
      <c r="DZ2" s="1086"/>
      <c r="EB2" s="1078" t="s">
        <v>447</v>
      </c>
      <c r="EC2" s="1079"/>
      <c r="ED2" s="1079"/>
      <c r="EE2" s="1079"/>
      <c r="EF2" s="1079"/>
      <c r="EG2" s="1079"/>
      <c r="EH2" s="1079"/>
      <c r="EI2" s="1079"/>
      <c r="EJ2" s="1079"/>
      <c r="EK2" s="1079"/>
      <c r="EL2" s="1079"/>
      <c r="EM2" s="1079"/>
      <c r="EN2" s="1080"/>
      <c r="EO2" s="281"/>
      <c r="EP2" s="1078" t="s">
        <v>448</v>
      </c>
      <c r="EQ2" s="1079"/>
      <c r="ER2" s="1079"/>
      <c r="ES2" s="1079"/>
      <c r="ET2" s="1079"/>
      <c r="EU2" s="1079"/>
      <c r="EV2" s="1079"/>
      <c r="EW2" s="1079"/>
      <c r="EX2" s="1079"/>
      <c r="EY2" s="1079"/>
      <c r="EZ2" s="1079"/>
      <c r="FA2" s="1079"/>
      <c r="FB2" s="1080"/>
      <c r="FC2" s="281"/>
      <c r="FD2" s="1078" t="s">
        <v>213</v>
      </c>
      <c r="FE2" s="1079"/>
      <c r="FF2" s="1079"/>
      <c r="FG2" s="1079"/>
      <c r="FH2" s="1079"/>
      <c r="FI2" s="1079"/>
      <c r="FJ2" s="1079"/>
      <c r="FK2" s="1079"/>
      <c r="FL2" s="1079"/>
      <c r="FM2" s="1079"/>
      <c r="FN2" s="1079"/>
      <c r="FO2" s="1079"/>
      <c r="FP2" s="1080"/>
      <c r="FQ2" s="281"/>
      <c r="FR2" s="1078" t="s">
        <v>214</v>
      </c>
      <c r="FS2" s="1079"/>
      <c r="FT2" s="1079"/>
      <c r="FU2" s="1079"/>
      <c r="FV2" s="1079"/>
      <c r="FW2" s="1079"/>
      <c r="FX2" s="1079"/>
      <c r="FY2" s="1079"/>
      <c r="FZ2" s="1079"/>
      <c r="GA2" s="1079"/>
      <c r="GB2" s="1079"/>
      <c r="GC2" s="1079"/>
      <c r="GD2" s="1080"/>
      <c r="GE2"/>
      <c r="GF2" s="1078" t="s">
        <v>215</v>
      </c>
      <c r="GG2" s="1079"/>
      <c r="GH2" s="1079"/>
      <c r="GI2" s="1079"/>
      <c r="GJ2" s="1079"/>
      <c r="GK2" s="1079"/>
      <c r="GL2" s="1079"/>
      <c r="GM2" s="1079"/>
      <c r="GN2" s="1079"/>
      <c r="GO2" s="1079"/>
      <c r="GP2" s="1079"/>
      <c r="GQ2" s="1079"/>
      <c r="GR2" s="1080"/>
    </row>
    <row r="3" spans="2:200" ht="6.75" customHeight="1" x14ac:dyDescent="0.3"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2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2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2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2"/>
      <c r="CY3" s="251"/>
      <c r="DM3" s="282"/>
      <c r="DN3" s="1087"/>
      <c r="DO3" s="1088"/>
      <c r="DP3" s="1088"/>
      <c r="DQ3" s="1088"/>
      <c r="DR3" s="1088"/>
      <c r="DS3" s="1088"/>
      <c r="DT3" s="1088"/>
      <c r="DU3" s="1088"/>
      <c r="DV3" s="1088"/>
      <c r="DW3" s="1088"/>
      <c r="DX3" s="1088"/>
      <c r="DY3" s="1088"/>
      <c r="DZ3" s="1089"/>
      <c r="EA3" s="251"/>
      <c r="EB3" s="1081"/>
      <c r="EC3" s="1082"/>
      <c r="ED3" s="1082"/>
      <c r="EE3" s="1082"/>
      <c r="EF3" s="1082"/>
      <c r="EG3" s="1082"/>
      <c r="EH3" s="1082"/>
      <c r="EI3" s="1082"/>
      <c r="EJ3" s="1082"/>
      <c r="EK3" s="1082"/>
      <c r="EL3" s="1082"/>
      <c r="EM3" s="1082"/>
      <c r="EN3" s="1083"/>
      <c r="EO3" s="281"/>
      <c r="EP3" s="1081"/>
      <c r="EQ3" s="1082"/>
      <c r="ER3" s="1082"/>
      <c r="ES3" s="1082"/>
      <c r="ET3" s="1082"/>
      <c r="EU3" s="1082"/>
      <c r="EV3" s="1082"/>
      <c r="EW3" s="1082"/>
      <c r="EX3" s="1082"/>
      <c r="EY3" s="1082"/>
      <c r="EZ3" s="1082"/>
      <c r="FA3" s="1082"/>
      <c r="FB3" s="1083"/>
      <c r="FC3" s="281"/>
      <c r="FD3" s="1081"/>
      <c r="FE3" s="1082"/>
      <c r="FF3" s="1082"/>
      <c r="FG3" s="1082"/>
      <c r="FH3" s="1082"/>
      <c r="FI3" s="1082"/>
      <c r="FJ3" s="1082"/>
      <c r="FK3" s="1082"/>
      <c r="FL3" s="1082"/>
      <c r="FM3" s="1082"/>
      <c r="FN3" s="1082"/>
      <c r="FO3" s="1082"/>
      <c r="FP3" s="1083"/>
      <c r="FQ3" s="281"/>
      <c r="FR3" s="1081"/>
      <c r="FS3" s="1082"/>
      <c r="FT3" s="1082"/>
      <c r="FU3" s="1082"/>
      <c r="FV3" s="1082"/>
      <c r="FW3" s="1082"/>
      <c r="FX3" s="1082"/>
      <c r="FY3" s="1082"/>
      <c r="FZ3" s="1082"/>
      <c r="GA3" s="1082"/>
      <c r="GB3" s="1082"/>
      <c r="GC3" s="1082"/>
      <c r="GD3" s="1083"/>
      <c r="GE3"/>
      <c r="GF3" s="1081"/>
      <c r="GG3" s="1082"/>
      <c r="GH3" s="1082"/>
      <c r="GI3" s="1082"/>
      <c r="GJ3" s="1082"/>
      <c r="GK3" s="1082"/>
      <c r="GL3" s="1082"/>
      <c r="GM3" s="1082"/>
      <c r="GN3" s="1082"/>
      <c r="GO3" s="1082"/>
      <c r="GP3" s="1082"/>
      <c r="GQ3" s="1082"/>
      <c r="GR3" s="1083"/>
    </row>
    <row r="4" spans="2:200" ht="21" x14ac:dyDescent="0.2">
      <c r="E4" s="1074" t="s">
        <v>187</v>
      </c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6"/>
      <c r="S4" s="1074" t="s">
        <v>187</v>
      </c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6"/>
      <c r="AH4" s="1074" t="s">
        <v>187</v>
      </c>
      <c r="AI4" s="1075"/>
      <c r="AJ4" s="1075"/>
      <c r="AK4" s="1075"/>
      <c r="AL4" s="1075"/>
      <c r="AM4" s="1075"/>
      <c r="AN4" s="1075"/>
      <c r="AO4" s="1075"/>
      <c r="AP4" s="1075"/>
      <c r="AQ4" s="1075"/>
      <c r="AR4" s="1075"/>
      <c r="AS4" s="1075"/>
      <c r="AT4" s="1076"/>
      <c r="AU4" s="252"/>
      <c r="AV4" s="1074" t="s">
        <v>187</v>
      </c>
      <c r="AW4" s="1075"/>
      <c r="AX4" s="1075"/>
      <c r="AY4" s="1075"/>
      <c r="AZ4" s="1075"/>
      <c r="BA4" s="1075"/>
      <c r="BB4" s="1075"/>
      <c r="BC4" s="1075"/>
      <c r="BD4" s="1075"/>
      <c r="BE4" s="1075"/>
      <c r="BF4" s="1075"/>
      <c r="BG4" s="1075"/>
      <c r="BH4" s="1076"/>
      <c r="BI4" s="252"/>
      <c r="BJ4" s="1074" t="s">
        <v>187</v>
      </c>
      <c r="BK4" s="1075"/>
      <c r="BL4" s="1075"/>
      <c r="BM4" s="1075"/>
      <c r="BN4" s="1075"/>
      <c r="BO4" s="1075"/>
      <c r="BP4" s="1075"/>
      <c r="BQ4" s="1075"/>
      <c r="BR4" s="1075"/>
      <c r="BS4" s="1075"/>
      <c r="BT4" s="1075"/>
      <c r="BU4" s="1075"/>
      <c r="BV4" s="1076"/>
      <c r="BW4" s="252"/>
      <c r="BX4" s="1074" t="s">
        <v>187</v>
      </c>
      <c r="BY4" s="1075"/>
      <c r="BZ4" s="1075"/>
      <c r="CA4" s="1075"/>
      <c r="CB4" s="1075"/>
      <c r="CC4" s="1075"/>
      <c r="CD4" s="1075"/>
      <c r="CE4" s="1075"/>
      <c r="CF4" s="1075"/>
      <c r="CG4" s="1075"/>
      <c r="CH4" s="1075"/>
      <c r="CI4" s="1075"/>
      <c r="CJ4" s="1076"/>
      <c r="CK4" s="252"/>
      <c r="CL4" s="1074" t="s">
        <v>187</v>
      </c>
      <c r="CM4" s="1075"/>
      <c r="CN4" s="1075"/>
      <c r="CO4" s="1075"/>
      <c r="CP4" s="1075"/>
      <c r="CQ4" s="1075"/>
      <c r="CR4" s="1075"/>
      <c r="CS4" s="1075"/>
      <c r="CT4" s="1075"/>
      <c r="CU4" s="1075"/>
      <c r="CV4" s="1075"/>
      <c r="CW4" s="1075"/>
      <c r="CX4" s="1076"/>
      <c r="CY4" s="251"/>
      <c r="CZ4" s="1074" t="s">
        <v>187</v>
      </c>
      <c r="DA4" s="1075"/>
      <c r="DB4" s="1075"/>
      <c r="DC4" s="1075"/>
      <c r="DD4" s="1075"/>
      <c r="DE4" s="1075"/>
      <c r="DF4" s="1075"/>
      <c r="DG4" s="1075"/>
      <c r="DH4" s="1075"/>
      <c r="DI4" s="1075"/>
      <c r="DJ4" s="1075"/>
      <c r="DK4" s="1075"/>
      <c r="DL4" s="1076"/>
      <c r="DM4" s="282"/>
      <c r="DN4" s="283" t="s">
        <v>188</v>
      </c>
      <c r="DO4" s="283" t="s">
        <v>189</v>
      </c>
      <c r="DP4" s="283" t="s">
        <v>190</v>
      </c>
      <c r="DQ4" s="283" t="s">
        <v>191</v>
      </c>
      <c r="DR4" s="283" t="s">
        <v>192</v>
      </c>
      <c r="DS4" s="283" t="s">
        <v>193</v>
      </c>
      <c r="DT4" s="283" t="s">
        <v>194</v>
      </c>
      <c r="DU4" s="283" t="s">
        <v>195</v>
      </c>
      <c r="DV4" s="283" t="s">
        <v>196</v>
      </c>
      <c r="DW4" s="283" t="s">
        <v>197</v>
      </c>
      <c r="DX4" s="283" t="s">
        <v>198</v>
      </c>
      <c r="DY4" s="283" t="s">
        <v>199</v>
      </c>
      <c r="DZ4" s="284" t="s">
        <v>202</v>
      </c>
      <c r="EA4" s="251"/>
      <c r="EB4" s="285" t="s">
        <v>188</v>
      </c>
      <c r="EC4" s="285" t="s">
        <v>189</v>
      </c>
      <c r="ED4" s="285" t="s">
        <v>190</v>
      </c>
      <c r="EE4" s="285" t="s">
        <v>191</v>
      </c>
      <c r="EF4" s="285" t="s">
        <v>192</v>
      </c>
      <c r="EG4" s="285" t="s">
        <v>193</v>
      </c>
      <c r="EH4" s="285" t="s">
        <v>194</v>
      </c>
      <c r="EI4" s="285" t="s">
        <v>195</v>
      </c>
      <c r="EJ4" s="285" t="s">
        <v>196</v>
      </c>
      <c r="EK4" s="285" t="s">
        <v>197</v>
      </c>
      <c r="EL4" s="285" t="s">
        <v>198</v>
      </c>
      <c r="EM4" s="285" t="s">
        <v>199</v>
      </c>
      <c r="EN4" s="286" t="s">
        <v>202</v>
      </c>
      <c r="EO4"/>
      <c r="EP4" s="285" t="s">
        <v>188</v>
      </c>
      <c r="EQ4" s="285" t="s">
        <v>189</v>
      </c>
      <c r="ER4" s="285" t="s">
        <v>190</v>
      </c>
      <c r="ES4" s="285" t="s">
        <v>191</v>
      </c>
      <c r="ET4" s="285" t="s">
        <v>192</v>
      </c>
      <c r="EU4" s="285" t="s">
        <v>193</v>
      </c>
      <c r="EV4" s="285" t="s">
        <v>194</v>
      </c>
      <c r="EW4" s="285" t="s">
        <v>195</v>
      </c>
      <c r="EX4" s="285" t="s">
        <v>196</v>
      </c>
      <c r="EY4" s="285" t="s">
        <v>197</v>
      </c>
      <c r="EZ4" s="285" t="s">
        <v>198</v>
      </c>
      <c r="FA4" s="285" t="s">
        <v>199</v>
      </c>
      <c r="FB4" s="286" t="s">
        <v>202</v>
      </c>
      <c r="FC4"/>
      <c r="FD4" s="285" t="s">
        <v>188</v>
      </c>
      <c r="FE4" s="285" t="s">
        <v>189</v>
      </c>
      <c r="FF4" s="285" t="s">
        <v>190</v>
      </c>
      <c r="FG4" s="285" t="s">
        <v>191</v>
      </c>
      <c r="FH4" s="285" t="s">
        <v>192</v>
      </c>
      <c r="FI4" s="285" t="s">
        <v>193</v>
      </c>
      <c r="FJ4" s="285" t="s">
        <v>194</v>
      </c>
      <c r="FK4" s="285" t="s">
        <v>195</v>
      </c>
      <c r="FL4" s="285" t="s">
        <v>196</v>
      </c>
      <c r="FM4" s="285" t="s">
        <v>197</v>
      </c>
      <c r="FN4" s="285" t="s">
        <v>198</v>
      </c>
      <c r="FO4" s="285" t="s">
        <v>199</v>
      </c>
      <c r="FP4" s="286" t="s">
        <v>202</v>
      </c>
      <c r="FQ4"/>
      <c r="FR4" s="285" t="s">
        <v>188</v>
      </c>
      <c r="FS4" s="285" t="s">
        <v>189</v>
      </c>
      <c r="FT4" s="285" t="s">
        <v>190</v>
      </c>
      <c r="FU4" s="285" t="s">
        <v>191</v>
      </c>
      <c r="FV4" s="285" t="s">
        <v>192</v>
      </c>
      <c r="FW4" s="285" t="s">
        <v>193</v>
      </c>
      <c r="FX4" s="285" t="s">
        <v>194</v>
      </c>
      <c r="FY4" s="285" t="s">
        <v>195</v>
      </c>
      <c r="FZ4" s="285" t="s">
        <v>196</v>
      </c>
      <c r="GA4" s="285" t="s">
        <v>197</v>
      </c>
      <c r="GB4" s="285" t="s">
        <v>198</v>
      </c>
      <c r="GC4" s="285" t="s">
        <v>199</v>
      </c>
      <c r="GD4" s="286" t="s">
        <v>202</v>
      </c>
      <c r="GE4"/>
      <c r="GF4" s="285" t="s">
        <v>188</v>
      </c>
      <c r="GG4" s="285" t="s">
        <v>189</v>
      </c>
      <c r="GH4" s="285" t="s">
        <v>190</v>
      </c>
      <c r="GI4" s="285" t="s">
        <v>191</v>
      </c>
      <c r="GJ4" s="285" t="s">
        <v>192</v>
      </c>
      <c r="GK4" s="285" t="s">
        <v>193</v>
      </c>
      <c r="GL4" s="285" t="s">
        <v>194</v>
      </c>
      <c r="GM4" s="285" t="s">
        <v>195</v>
      </c>
      <c r="GN4" s="285" t="s">
        <v>196</v>
      </c>
      <c r="GO4" s="285" t="s">
        <v>197</v>
      </c>
      <c r="GP4" s="285" t="s">
        <v>198</v>
      </c>
      <c r="GQ4" s="285" t="s">
        <v>199</v>
      </c>
      <c r="GR4" s="286" t="s">
        <v>202</v>
      </c>
    </row>
    <row r="5" spans="2:200" x14ac:dyDescent="0.2">
      <c r="B5" s="287" t="s">
        <v>93</v>
      </c>
      <c r="C5" s="288" t="s">
        <v>94</v>
      </c>
      <c r="E5" s="254" t="s">
        <v>188</v>
      </c>
      <c r="F5" s="254" t="s">
        <v>189</v>
      </c>
      <c r="G5" s="254" t="s">
        <v>190</v>
      </c>
      <c r="H5" s="254" t="s">
        <v>191</v>
      </c>
      <c r="I5" s="254" t="s">
        <v>192</v>
      </c>
      <c r="J5" s="254" t="s">
        <v>193</v>
      </c>
      <c r="K5" s="254" t="s">
        <v>194</v>
      </c>
      <c r="L5" s="254" t="s">
        <v>195</v>
      </c>
      <c r="M5" s="254" t="s">
        <v>196</v>
      </c>
      <c r="N5" s="254" t="s">
        <v>197</v>
      </c>
      <c r="O5" s="254" t="s">
        <v>198</v>
      </c>
      <c r="P5" s="254" t="s">
        <v>199</v>
      </c>
      <c r="Q5" s="255" t="s">
        <v>200</v>
      </c>
      <c r="S5" s="254" t="s">
        <v>188</v>
      </c>
      <c r="T5" s="254" t="s">
        <v>189</v>
      </c>
      <c r="U5" s="254" t="s">
        <v>190</v>
      </c>
      <c r="V5" s="254" t="s">
        <v>191</v>
      </c>
      <c r="W5" s="254" t="s">
        <v>192</v>
      </c>
      <c r="X5" s="254" t="s">
        <v>193</v>
      </c>
      <c r="Y5" s="254" t="s">
        <v>194</v>
      </c>
      <c r="Z5" s="254" t="s">
        <v>195</v>
      </c>
      <c r="AA5" s="254" t="s">
        <v>196</v>
      </c>
      <c r="AB5" s="254" t="s">
        <v>197</v>
      </c>
      <c r="AC5" s="254" t="s">
        <v>198</v>
      </c>
      <c r="AD5" s="254" t="s">
        <v>199</v>
      </c>
      <c r="AE5" s="255" t="s">
        <v>200</v>
      </c>
      <c r="AH5" s="254" t="s">
        <v>188</v>
      </c>
      <c r="AI5" s="254" t="s">
        <v>189</v>
      </c>
      <c r="AJ5" s="254" t="s">
        <v>190</v>
      </c>
      <c r="AK5" s="254" t="s">
        <v>191</v>
      </c>
      <c r="AL5" s="254" t="s">
        <v>192</v>
      </c>
      <c r="AM5" s="254" t="s">
        <v>193</v>
      </c>
      <c r="AN5" s="254" t="s">
        <v>194</v>
      </c>
      <c r="AO5" s="254" t="s">
        <v>195</v>
      </c>
      <c r="AP5" s="254" t="s">
        <v>196</v>
      </c>
      <c r="AQ5" s="254" t="s">
        <v>197</v>
      </c>
      <c r="AR5" s="254" t="s">
        <v>198</v>
      </c>
      <c r="AS5" s="254" t="s">
        <v>199</v>
      </c>
      <c r="AT5" s="255" t="s">
        <v>200</v>
      </c>
      <c r="AU5" s="251"/>
      <c r="AV5" s="254" t="s">
        <v>188</v>
      </c>
      <c r="AW5" s="254" t="s">
        <v>189</v>
      </c>
      <c r="AX5" s="254" t="s">
        <v>190</v>
      </c>
      <c r="AY5" s="254" t="s">
        <v>191</v>
      </c>
      <c r="AZ5" s="254" t="s">
        <v>192</v>
      </c>
      <c r="BA5" s="254" t="s">
        <v>193</v>
      </c>
      <c r="BB5" s="254" t="s">
        <v>194</v>
      </c>
      <c r="BC5" s="254" t="s">
        <v>195</v>
      </c>
      <c r="BD5" s="254" t="s">
        <v>196</v>
      </c>
      <c r="BE5" s="254" t="s">
        <v>197</v>
      </c>
      <c r="BF5" s="254" t="s">
        <v>198</v>
      </c>
      <c r="BG5" s="254" t="s">
        <v>199</v>
      </c>
      <c r="BH5" s="255" t="s">
        <v>200</v>
      </c>
      <c r="BI5" s="251"/>
      <c r="BJ5" s="254" t="s">
        <v>188</v>
      </c>
      <c r="BK5" s="254" t="s">
        <v>189</v>
      </c>
      <c r="BL5" s="254" t="s">
        <v>190</v>
      </c>
      <c r="BM5" s="254" t="s">
        <v>191</v>
      </c>
      <c r="BN5" s="254" t="s">
        <v>192</v>
      </c>
      <c r="BO5" s="254" t="s">
        <v>193</v>
      </c>
      <c r="BP5" s="254" t="s">
        <v>194</v>
      </c>
      <c r="BQ5" s="254" t="s">
        <v>195</v>
      </c>
      <c r="BR5" s="254" t="s">
        <v>196</v>
      </c>
      <c r="BS5" s="254" t="s">
        <v>197</v>
      </c>
      <c r="BT5" s="254" t="s">
        <v>198</v>
      </c>
      <c r="BU5" s="254" t="s">
        <v>199</v>
      </c>
      <c r="BV5" s="255" t="s">
        <v>200</v>
      </c>
      <c r="BW5" s="251"/>
      <c r="BX5" s="254" t="s">
        <v>188</v>
      </c>
      <c r="BY5" s="254" t="s">
        <v>189</v>
      </c>
      <c r="BZ5" s="254" t="s">
        <v>190</v>
      </c>
      <c r="CA5" s="254" t="s">
        <v>191</v>
      </c>
      <c r="CB5" s="254" t="s">
        <v>192</v>
      </c>
      <c r="CC5" s="254" t="s">
        <v>193</v>
      </c>
      <c r="CD5" s="254" t="s">
        <v>194</v>
      </c>
      <c r="CE5" s="254" t="s">
        <v>195</v>
      </c>
      <c r="CF5" s="254" t="s">
        <v>196</v>
      </c>
      <c r="CG5" s="254" t="s">
        <v>197</v>
      </c>
      <c r="CH5" s="254" t="s">
        <v>198</v>
      </c>
      <c r="CI5" s="254" t="s">
        <v>199</v>
      </c>
      <c r="CJ5" s="255" t="s">
        <v>200</v>
      </c>
      <c r="CK5" s="251"/>
      <c r="CL5" s="254" t="s">
        <v>188</v>
      </c>
      <c r="CM5" s="254" t="s">
        <v>189</v>
      </c>
      <c r="CN5" s="254" t="s">
        <v>190</v>
      </c>
      <c r="CO5" s="254" t="s">
        <v>191</v>
      </c>
      <c r="CP5" s="254" t="s">
        <v>192</v>
      </c>
      <c r="CQ5" s="254" t="s">
        <v>193</v>
      </c>
      <c r="CR5" s="254" t="s">
        <v>194</v>
      </c>
      <c r="CS5" s="254" t="s">
        <v>195</v>
      </c>
      <c r="CT5" s="254" t="s">
        <v>196</v>
      </c>
      <c r="CU5" s="254" t="s">
        <v>197</v>
      </c>
      <c r="CV5" s="254" t="s">
        <v>198</v>
      </c>
      <c r="CW5" s="254" t="s">
        <v>199</v>
      </c>
      <c r="CX5" s="255" t="s">
        <v>200</v>
      </c>
      <c r="CY5" s="251"/>
      <c r="CZ5" s="254" t="s">
        <v>188</v>
      </c>
      <c r="DA5" s="254" t="s">
        <v>189</v>
      </c>
      <c r="DB5" s="254" t="s">
        <v>190</v>
      </c>
      <c r="DC5" s="254" t="s">
        <v>191</v>
      </c>
      <c r="DD5" s="254" t="s">
        <v>192</v>
      </c>
      <c r="DE5" s="254" t="s">
        <v>193</v>
      </c>
      <c r="DF5" s="254" t="s">
        <v>194</v>
      </c>
      <c r="DG5" s="254" t="s">
        <v>195</v>
      </c>
      <c r="DH5" s="254" t="s">
        <v>196</v>
      </c>
      <c r="DI5" s="254" t="s">
        <v>197</v>
      </c>
      <c r="DJ5" s="254" t="s">
        <v>198</v>
      </c>
      <c r="DK5" s="254" t="s">
        <v>199</v>
      </c>
      <c r="DL5" s="255" t="s">
        <v>200</v>
      </c>
      <c r="DM5" s="282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90"/>
      <c r="EA5" s="251"/>
      <c r="EB5" s="267"/>
      <c r="EC5" s="251"/>
      <c r="ED5" s="251"/>
      <c r="EE5" s="251"/>
      <c r="EN5" s="291"/>
      <c r="EP5" s="292"/>
      <c r="FB5" s="291"/>
      <c r="FD5" s="292"/>
      <c r="FP5" s="291"/>
      <c r="FR5" s="292"/>
      <c r="GD5" s="291"/>
      <c r="GF5" s="292"/>
      <c r="GR5" s="291"/>
    </row>
    <row r="6" spans="2:200" x14ac:dyDescent="0.2">
      <c r="B6" s="146">
        <v>107307</v>
      </c>
      <c r="C6" s="147" t="s">
        <v>95</v>
      </c>
      <c r="D6" s="243"/>
      <c r="E6" s="770">
        <v>28</v>
      </c>
      <c r="F6" s="769">
        <v>7</v>
      </c>
      <c r="G6" s="770">
        <v>18</v>
      </c>
      <c r="H6" s="770">
        <v>12</v>
      </c>
      <c r="I6" s="770">
        <v>15</v>
      </c>
      <c r="J6" s="770">
        <v>17</v>
      </c>
      <c r="K6" s="770">
        <v>13</v>
      </c>
      <c r="L6" s="770">
        <v>16</v>
      </c>
      <c r="M6" s="770">
        <v>14</v>
      </c>
      <c r="N6" s="770">
        <v>18</v>
      </c>
      <c r="O6" s="770">
        <v>21</v>
      </c>
      <c r="P6" s="770">
        <v>0</v>
      </c>
      <c r="Q6" s="608">
        <v>179</v>
      </c>
      <c r="R6" s="243"/>
      <c r="S6" s="609">
        <v>36</v>
      </c>
      <c r="T6" s="769">
        <v>13</v>
      </c>
      <c r="U6" s="609">
        <v>30</v>
      </c>
      <c r="V6" s="609">
        <v>24</v>
      </c>
      <c r="W6" s="609">
        <v>26</v>
      </c>
      <c r="X6" s="609">
        <v>25</v>
      </c>
      <c r="Y6" s="609">
        <v>28</v>
      </c>
      <c r="Z6" s="609">
        <v>19</v>
      </c>
      <c r="AA6" s="609">
        <v>33</v>
      </c>
      <c r="AB6" s="609">
        <v>35</v>
      </c>
      <c r="AC6" s="609">
        <v>27</v>
      </c>
      <c r="AD6" s="609">
        <v>0</v>
      </c>
      <c r="AE6" s="608">
        <v>296</v>
      </c>
      <c r="AF6" s="243"/>
      <c r="AG6" s="243"/>
      <c r="AH6" s="609">
        <v>3</v>
      </c>
      <c r="AI6" s="769">
        <v>2</v>
      </c>
      <c r="AJ6" s="609">
        <v>0</v>
      </c>
      <c r="AK6" s="609">
        <v>3</v>
      </c>
      <c r="AL6" s="609">
        <v>0</v>
      </c>
      <c r="AM6" s="609">
        <v>4</v>
      </c>
      <c r="AN6" s="609">
        <v>1</v>
      </c>
      <c r="AO6" s="609">
        <v>0</v>
      </c>
      <c r="AP6" s="609">
        <v>0</v>
      </c>
      <c r="AQ6" s="609">
        <v>2</v>
      </c>
      <c r="AR6" s="609">
        <v>7</v>
      </c>
      <c r="AS6" s="609">
        <v>0</v>
      </c>
      <c r="AT6" s="608">
        <v>22</v>
      </c>
      <c r="AU6" s="251"/>
      <c r="AV6" s="609">
        <v>3</v>
      </c>
      <c r="AW6" s="769">
        <v>2</v>
      </c>
      <c r="AX6" s="609">
        <v>0</v>
      </c>
      <c r="AY6" s="609">
        <v>9</v>
      </c>
      <c r="AZ6" s="609">
        <v>0</v>
      </c>
      <c r="BA6" s="609">
        <v>4</v>
      </c>
      <c r="BB6" s="609">
        <v>0</v>
      </c>
      <c r="BC6" s="609">
        <v>0</v>
      </c>
      <c r="BD6" s="609">
        <v>0</v>
      </c>
      <c r="BE6" s="609">
        <v>6</v>
      </c>
      <c r="BF6" s="609">
        <v>6</v>
      </c>
      <c r="BG6" s="609">
        <v>0</v>
      </c>
      <c r="BH6" s="782">
        <v>30</v>
      </c>
      <c r="BI6" s="251"/>
      <c r="BJ6" s="609">
        <v>53</v>
      </c>
      <c r="BK6" s="769">
        <v>66</v>
      </c>
      <c r="BL6" s="609">
        <v>73</v>
      </c>
      <c r="BM6" s="609">
        <v>87</v>
      </c>
      <c r="BN6" s="609">
        <v>88</v>
      </c>
      <c r="BO6" s="609">
        <v>79</v>
      </c>
      <c r="BP6" s="609">
        <v>77</v>
      </c>
      <c r="BQ6" s="609">
        <v>78</v>
      </c>
      <c r="BR6" s="609">
        <v>36</v>
      </c>
      <c r="BS6" s="609">
        <v>63</v>
      </c>
      <c r="BT6" s="609">
        <v>71</v>
      </c>
      <c r="BU6" s="609">
        <v>0</v>
      </c>
      <c r="BV6" s="782">
        <v>771</v>
      </c>
      <c r="BW6" s="251"/>
      <c r="BX6" s="599">
        <v>46</v>
      </c>
      <c r="BY6" s="772">
        <v>23</v>
      </c>
      <c r="BZ6" s="599">
        <v>54</v>
      </c>
      <c r="CA6" s="599">
        <v>21</v>
      </c>
      <c r="CB6" s="599">
        <v>40</v>
      </c>
      <c r="CC6" s="599">
        <v>111</v>
      </c>
      <c r="CD6" s="599">
        <v>12</v>
      </c>
      <c r="CE6" s="599">
        <v>56</v>
      </c>
      <c r="CF6" s="599">
        <v>96</v>
      </c>
      <c r="CG6" s="599">
        <v>42</v>
      </c>
      <c r="CH6" s="599">
        <v>62</v>
      </c>
      <c r="CI6" s="599">
        <v>0</v>
      </c>
      <c r="CJ6" s="257">
        <v>563</v>
      </c>
      <c r="CK6" s="251"/>
      <c r="CL6" s="599">
        <v>173</v>
      </c>
      <c r="CM6" s="599">
        <v>173</v>
      </c>
      <c r="CN6" s="599">
        <v>168</v>
      </c>
      <c r="CO6" s="599">
        <v>178</v>
      </c>
      <c r="CP6" s="599">
        <v>138</v>
      </c>
      <c r="CQ6" s="599">
        <v>190</v>
      </c>
      <c r="CR6" s="599">
        <v>181</v>
      </c>
      <c r="CS6" s="599">
        <v>209</v>
      </c>
      <c r="CT6" s="599">
        <v>278</v>
      </c>
      <c r="CU6" s="599">
        <v>272</v>
      </c>
      <c r="CV6" s="599">
        <v>278</v>
      </c>
      <c r="CW6" s="599">
        <v>0</v>
      </c>
      <c r="CX6" s="257">
        <v>2238</v>
      </c>
      <c r="CY6" s="251"/>
      <c r="CZ6" s="599">
        <v>21</v>
      </c>
      <c r="DA6" s="599">
        <v>21</v>
      </c>
      <c r="DB6" s="599">
        <v>27</v>
      </c>
      <c r="DC6" s="599">
        <v>45</v>
      </c>
      <c r="DD6" s="599">
        <v>16</v>
      </c>
      <c r="DE6" s="599">
        <v>17</v>
      </c>
      <c r="DF6" s="599">
        <v>45</v>
      </c>
      <c r="DG6" s="599">
        <v>19</v>
      </c>
      <c r="DH6" s="599">
        <v>28</v>
      </c>
      <c r="DI6" s="599">
        <v>25</v>
      </c>
      <c r="DJ6" s="599">
        <v>32</v>
      </c>
      <c r="DK6" s="599">
        <v>0</v>
      </c>
      <c r="DL6" s="257">
        <v>296</v>
      </c>
      <c r="DM6" s="282"/>
      <c r="DN6" s="430">
        <v>1032</v>
      </c>
      <c r="DO6" s="430">
        <v>893</v>
      </c>
      <c r="DP6" s="430">
        <v>1040</v>
      </c>
      <c r="DQ6" s="430">
        <v>972</v>
      </c>
      <c r="DR6" s="430">
        <v>1028</v>
      </c>
      <c r="DS6" s="430">
        <v>1094</v>
      </c>
      <c r="DT6" s="430">
        <v>1086</v>
      </c>
      <c r="DU6" s="430">
        <v>1000</v>
      </c>
      <c r="DV6" s="430">
        <v>761</v>
      </c>
      <c r="DW6" s="430">
        <v>1252</v>
      </c>
      <c r="DX6" s="430">
        <v>964</v>
      </c>
      <c r="DY6" s="430">
        <v>0</v>
      </c>
      <c r="DZ6" s="257">
        <v>11122</v>
      </c>
      <c r="EA6" s="251"/>
      <c r="EB6" s="611">
        <v>947</v>
      </c>
      <c r="EC6" s="611">
        <v>785</v>
      </c>
      <c r="ED6" s="611">
        <v>957</v>
      </c>
      <c r="EE6" s="611">
        <v>859</v>
      </c>
      <c r="EF6" s="611">
        <v>933</v>
      </c>
      <c r="EG6" s="611">
        <v>956</v>
      </c>
      <c r="EH6" s="611">
        <v>972</v>
      </c>
      <c r="EI6" s="611">
        <v>894</v>
      </c>
      <c r="EJ6" s="611">
        <v>675</v>
      </c>
      <c r="EK6" s="611">
        <v>1068</v>
      </c>
      <c r="EL6" s="611">
        <v>841</v>
      </c>
      <c r="EM6" s="611">
        <v>0</v>
      </c>
      <c r="EN6" s="257">
        <v>9887</v>
      </c>
      <c r="EP6" s="612">
        <v>19</v>
      </c>
      <c r="EQ6" s="612">
        <v>8</v>
      </c>
      <c r="ER6" s="612">
        <v>8</v>
      </c>
      <c r="ES6" s="612">
        <v>8</v>
      </c>
      <c r="ET6" s="612">
        <v>14</v>
      </c>
      <c r="EU6" s="612">
        <v>32</v>
      </c>
      <c r="EV6" s="612">
        <v>4</v>
      </c>
      <c r="EW6" s="612">
        <v>35</v>
      </c>
      <c r="EX6" s="612">
        <v>0</v>
      </c>
      <c r="EY6" s="612">
        <v>32</v>
      </c>
      <c r="EZ6" s="612">
        <v>14</v>
      </c>
      <c r="FA6" s="612">
        <v>0</v>
      </c>
      <c r="FB6" s="257">
        <v>174</v>
      </c>
      <c r="FD6" s="612">
        <v>38</v>
      </c>
      <c r="FE6" s="612">
        <v>63</v>
      </c>
      <c r="FF6" s="612">
        <v>34</v>
      </c>
      <c r="FG6" s="612">
        <v>35</v>
      </c>
      <c r="FH6" s="612">
        <v>29</v>
      </c>
      <c r="FI6" s="612">
        <v>25</v>
      </c>
      <c r="FJ6" s="612">
        <v>45</v>
      </c>
      <c r="FK6" s="612">
        <v>23</v>
      </c>
      <c r="FL6" s="612">
        <v>34</v>
      </c>
      <c r="FM6" s="612">
        <v>24</v>
      </c>
      <c r="FN6" s="612">
        <v>18</v>
      </c>
      <c r="FO6" s="612">
        <v>0</v>
      </c>
      <c r="FP6" s="257">
        <v>368</v>
      </c>
      <c r="FR6" s="612">
        <v>0</v>
      </c>
      <c r="FS6" s="612">
        <v>0</v>
      </c>
      <c r="FT6" s="612">
        <v>0</v>
      </c>
      <c r="FU6" s="612">
        <v>0</v>
      </c>
      <c r="FV6" s="612">
        <v>0</v>
      </c>
      <c r="FW6" s="612">
        <v>0</v>
      </c>
      <c r="FX6" s="612">
        <v>0</v>
      </c>
      <c r="FY6" s="612">
        <v>0</v>
      </c>
      <c r="FZ6" s="612">
        <v>0</v>
      </c>
      <c r="GA6" s="612">
        <v>0</v>
      </c>
      <c r="GB6" s="612">
        <v>0</v>
      </c>
      <c r="GC6" s="612">
        <v>0</v>
      </c>
      <c r="GD6" s="257">
        <v>0</v>
      </c>
      <c r="GF6" s="612">
        <v>28</v>
      </c>
      <c r="GG6" s="612">
        <v>37</v>
      </c>
      <c r="GH6" s="612">
        <v>41</v>
      </c>
      <c r="GI6" s="612">
        <v>70</v>
      </c>
      <c r="GJ6" s="612">
        <v>52</v>
      </c>
      <c r="GK6" s="612">
        <v>81</v>
      </c>
      <c r="GL6" s="612">
        <v>65</v>
      </c>
      <c r="GM6" s="612">
        <v>48</v>
      </c>
      <c r="GN6" s="612">
        <v>52</v>
      </c>
      <c r="GO6" s="612">
        <v>128</v>
      </c>
      <c r="GP6" s="612">
        <v>91</v>
      </c>
      <c r="GQ6" s="612">
        <v>0</v>
      </c>
      <c r="GR6" s="257">
        <v>693</v>
      </c>
    </row>
    <row r="7" spans="2:200" x14ac:dyDescent="0.2">
      <c r="B7" s="146">
        <v>107308</v>
      </c>
      <c r="C7" s="147" t="s">
        <v>96</v>
      </c>
      <c r="D7" s="243"/>
      <c r="E7" s="609">
        <v>9</v>
      </c>
      <c r="F7" s="609">
        <v>2</v>
      </c>
      <c r="G7" s="609">
        <v>8</v>
      </c>
      <c r="H7" s="609">
        <v>11</v>
      </c>
      <c r="I7" s="609">
        <v>10</v>
      </c>
      <c r="J7" s="609">
        <v>12</v>
      </c>
      <c r="K7" s="609">
        <v>14</v>
      </c>
      <c r="L7" s="609">
        <v>14</v>
      </c>
      <c r="M7" s="609">
        <v>7</v>
      </c>
      <c r="N7" s="609">
        <v>1</v>
      </c>
      <c r="O7" s="609">
        <v>6</v>
      </c>
      <c r="P7" s="609">
        <v>0</v>
      </c>
      <c r="Q7" s="608">
        <v>94</v>
      </c>
      <c r="R7" s="243"/>
      <c r="S7" s="609">
        <v>23</v>
      </c>
      <c r="T7" s="609">
        <v>9</v>
      </c>
      <c r="U7" s="609">
        <v>12</v>
      </c>
      <c r="V7" s="609">
        <v>29</v>
      </c>
      <c r="W7" s="609">
        <v>17</v>
      </c>
      <c r="X7" s="609">
        <v>26</v>
      </c>
      <c r="Y7" s="609">
        <v>24</v>
      </c>
      <c r="Z7" s="609">
        <v>14</v>
      </c>
      <c r="AA7" s="609">
        <v>10</v>
      </c>
      <c r="AB7" s="609">
        <v>12</v>
      </c>
      <c r="AC7" s="609">
        <v>16</v>
      </c>
      <c r="AD7" s="609">
        <v>0</v>
      </c>
      <c r="AE7" s="608">
        <v>192</v>
      </c>
      <c r="AF7" s="243"/>
      <c r="AG7" s="243"/>
      <c r="AH7" s="609">
        <v>2</v>
      </c>
      <c r="AI7" s="609">
        <v>0</v>
      </c>
      <c r="AJ7" s="609">
        <v>0</v>
      </c>
      <c r="AK7" s="609">
        <v>0</v>
      </c>
      <c r="AL7" s="609">
        <v>0</v>
      </c>
      <c r="AM7" s="609">
        <v>5</v>
      </c>
      <c r="AN7" s="609">
        <v>1</v>
      </c>
      <c r="AO7" s="609">
        <v>0</v>
      </c>
      <c r="AP7" s="609">
        <v>1</v>
      </c>
      <c r="AQ7" s="609">
        <v>10</v>
      </c>
      <c r="AR7" s="609">
        <v>0</v>
      </c>
      <c r="AS7" s="609">
        <v>0</v>
      </c>
      <c r="AT7" s="608">
        <v>19</v>
      </c>
      <c r="AU7" s="251"/>
      <c r="AV7" s="609">
        <v>2</v>
      </c>
      <c r="AW7" s="609">
        <v>0</v>
      </c>
      <c r="AX7" s="609">
        <v>1</v>
      </c>
      <c r="AY7" s="609">
        <v>0</v>
      </c>
      <c r="AZ7" s="609">
        <v>2</v>
      </c>
      <c r="BA7" s="609">
        <v>8</v>
      </c>
      <c r="BB7" s="609">
        <v>2</v>
      </c>
      <c r="BC7" s="609">
        <v>0</v>
      </c>
      <c r="BD7" s="609">
        <v>2</v>
      </c>
      <c r="BE7" s="609">
        <v>10</v>
      </c>
      <c r="BF7" s="609">
        <v>1</v>
      </c>
      <c r="BG7" s="609">
        <v>0</v>
      </c>
      <c r="BH7" s="608">
        <v>28</v>
      </c>
      <c r="BI7" s="251"/>
      <c r="BJ7" s="609">
        <v>66</v>
      </c>
      <c r="BK7" s="609">
        <v>47</v>
      </c>
      <c r="BL7" s="609">
        <v>83</v>
      </c>
      <c r="BM7" s="609">
        <v>58</v>
      </c>
      <c r="BN7" s="609">
        <v>93</v>
      </c>
      <c r="BO7" s="609">
        <v>75</v>
      </c>
      <c r="BP7" s="609">
        <v>73</v>
      </c>
      <c r="BQ7" s="609">
        <v>73</v>
      </c>
      <c r="BR7" s="609">
        <v>75</v>
      </c>
      <c r="BS7" s="609">
        <v>77</v>
      </c>
      <c r="BT7" s="609">
        <v>82</v>
      </c>
      <c r="BU7" s="609">
        <v>0</v>
      </c>
      <c r="BV7" s="608">
        <v>802</v>
      </c>
      <c r="BW7" s="251"/>
      <c r="BX7" s="599">
        <v>0</v>
      </c>
      <c r="BY7" s="599">
        <v>30</v>
      </c>
      <c r="BZ7" s="599">
        <v>69</v>
      </c>
      <c r="CA7" s="599">
        <v>76</v>
      </c>
      <c r="CB7" s="599">
        <v>121</v>
      </c>
      <c r="CC7" s="599">
        <v>62</v>
      </c>
      <c r="CD7" s="599">
        <v>42</v>
      </c>
      <c r="CE7" s="599">
        <v>53</v>
      </c>
      <c r="CF7" s="599">
        <v>56</v>
      </c>
      <c r="CG7" s="599">
        <v>97</v>
      </c>
      <c r="CH7" s="599">
        <v>81</v>
      </c>
      <c r="CI7" s="599">
        <v>0</v>
      </c>
      <c r="CJ7" s="257">
        <v>687</v>
      </c>
      <c r="CK7" s="251"/>
      <c r="CL7" s="599">
        <v>132</v>
      </c>
      <c r="CM7" s="599">
        <v>79</v>
      </c>
      <c r="CN7" s="599">
        <v>124</v>
      </c>
      <c r="CO7" s="599">
        <v>129</v>
      </c>
      <c r="CP7" s="599">
        <v>131</v>
      </c>
      <c r="CQ7" s="599">
        <v>69</v>
      </c>
      <c r="CR7" s="599">
        <v>157</v>
      </c>
      <c r="CS7" s="599">
        <v>147</v>
      </c>
      <c r="CT7" s="599">
        <v>131</v>
      </c>
      <c r="CU7" s="599">
        <v>193</v>
      </c>
      <c r="CV7" s="599">
        <v>217</v>
      </c>
      <c r="CW7" s="599">
        <v>0</v>
      </c>
      <c r="CX7" s="257">
        <v>1509</v>
      </c>
      <c r="CY7" s="251"/>
      <c r="CZ7" s="599">
        <v>25</v>
      </c>
      <c r="DA7" s="599">
        <v>14</v>
      </c>
      <c r="DB7" s="599">
        <v>23</v>
      </c>
      <c r="DC7" s="599">
        <v>18</v>
      </c>
      <c r="DD7" s="599">
        <v>14</v>
      </c>
      <c r="DE7" s="599">
        <v>18</v>
      </c>
      <c r="DF7" s="599">
        <v>24</v>
      </c>
      <c r="DG7" s="599">
        <v>25</v>
      </c>
      <c r="DH7" s="599">
        <v>16</v>
      </c>
      <c r="DI7" s="599">
        <v>26</v>
      </c>
      <c r="DJ7" s="599">
        <v>18</v>
      </c>
      <c r="DK7" s="599">
        <v>0</v>
      </c>
      <c r="DL7" s="257">
        <v>221</v>
      </c>
      <c r="DM7" s="282"/>
      <c r="DN7" s="430">
        <v>623</v>
      </c>
      <c r="DO7" s="430">
        <v>534</v>
      </c>
      <c r="DP7" s="430">
        <v>805</v>
      </c>
      <c r="DQ7" s="430">
        <v>742</v>
      </c>
      <c r="DR7" s="430">
        <v>904</v>
      </c>
      <c r="DS7" s="430">
        <v>706</v>
      </c>
      <c r="DT7" s="430">
        <v>973</v>
      </c>
      <c r="DU7" s="430">
        <v>980</v>
      </c>
      <c r="DV7" s="430">
        <v>750</v>
      </c>
      <c r="DW7" s="430">
        <v>864</v>
      </c>
      <c r="DX7" s="430">
        <v>799</v>
      </c>
      <c r="DY7" s="430">
        <v>0</v>
      </c>
      <c r="DZ7" s="257">
        <v>8680</v>
      </c>
      <c r="EA7" s="251"/>
      <c r="EB7" s="611">
        <v>521</v>
      </c>
      <c r="EC7" s="611">
        <v>447</v>
      </c>
      <c r="ED7" s="611">
        <v>699</v>
      </c>
      <c r="EE7" s="611">
        <v>655</v>
      </c>
      <c r="EF7" s="611">
        <v>777</v>
      </c>
      <c r="EG7" s="611">
        <v>637</v>
      </c>
      <c r="EH7" s="611">
        <v>865</v>
      </c>
      <c r="EI7" s="611">
        <v>922</v>
      </c>
      <c r="EJ7" s="611">
        <v>690</v>
      </c>
      <c r="EK7" s="611">
        <v>797</v>
      </c>
      <c r="EL7" s="611">
        <v>705</v>
      </c>
      <c r="EM7" s="611">
        <v>0</v>
      </c>
      <c r="EN7" s="257">
        <v>7715</v>
      </c>
      <c r="EP7" s="612">
        <v>0</v>
      </c>
      <c r="EQ7" s="612">
        <v>0</v>
      </c>
      <c r="ER7" s="612">
        <v>0</v>
      </c>
      <c r="ES7" s="612">
        <v>0</v>
      </c>
      <c r="ET7" s="612">
        <v>0</v>
      </c>
      <c r="EU7" s="612">
        <v>0</v>
      </c>
      <c r="EV7" s="612">
        <v>0</v>
      </c>
      <c r="EW7" s="612">
        <v>0</v>
      </c>
      <c r="EX7" s="612">
        <v>0</v>
      </c>
      <c r="EY7" s="612">
        <v>0</v>
      </c>
      <c r="EZ7" s="612">
        <v>0</v>
      </c>
      <c r="FA7" s="612">
        <v>0</v>
      </c>
      <c r="FB7" s="257">
        <v>0</v>
      </c>
      <c r="FD7" s="612">
        <v>7</v>
      </c>
      <c r="FE7" s="612">
        <v>1</v>
      </c>
      <c r="FF7" s="612">
        <v>4</v>
      </c>
      <c r="FG7" s="612">
        <v>0</v>
      </c>
      <c r="FH7" s="612">
        <v>4</v>
      </c>
      <c r="FI7" s="612">
        <v>1</v>
      </c>
      <c r="FJ7" s="612">
        <v>2</v>
      </c>
      <c r="FK7" s="612">
        <v>5</v>
      </c>
      <c r="FL7" s="612">
        <v>4</v>
      </c>
      <c r="FM7" s="612">
        <v>2</v>
      </c>
      <c r="FN7" s="612">
        <v>1</v>
      </c>
      <c r="FO7" s="612">
        <v>0</v>
      </c>
      <c r="FP7" s="257">
        <v>31</v>
      </c>
      <c r="FR7" s="612">
        <v>0</v>
      </c>
      <c r="FS7" s="612">
        <v>0</v>
      </c>
      <c r="FT7" s="612">
        <v>1</v>
      </c>
      <c r="FU7" s="612">
        <v>0</v>
      </c>
      <c r="FV7" s="612">
        <v>45</v>
      </c>
      <c r="FW7" s="612">
        <v>0</v>
      </c>
      <c r="FX7" s="612">
        <v>30</v>
      </c>
      <c r="FY7" s="612">
        <v>0</v>
      </c>
      <c r="FZ7" s="612">
        <v>0</v>
      </c>
      <c r="GA7" s="612">
        <v>0</v>
      </c>
      <c r="GB7" s="612">
        <v>39</v>
      </c>
      <c r="GC7" s="612">
        <v>0</v>
      </c>
      <c r="GD7" s="257">
        <v>115</v>
      </c>
      <c r="GF7" s="612">
        <v>95</v>
      </c>
      <c r="GG7" s="612">
        <v>86</v>
      </c>
      <c r="GH7" s="612">
        <v>101</v>
      </c>
      <c r="GI7" s="612">
        <v>87</v>
      </c>
      <c r="GJ7" s="612">
        <v>78</v>
      </c>
      <c r="GK7" s="612">
        <v>68</v>
      </c>
      <c r="GL7" s="612">
        <v>76</v>
      </c>
      <c r="GM7" s="612">
        <v>53</v>
      </c>
      <c r="GN7" s="612">
        <v>56</v>
      </c>
      <c r="GO7" s="612">
        <v>65</v>
      </c>
      <c r="GP7" s="612">
        <v>54</v>
      </c>
      <c r="GQ7" s="612">
        <v>0</v>
      </c>
      <c r="GR7" s="257">
        <v>819</v>
      </c>
    </row>
    <row r="8" spans="2:200" x14ac:dyDescent="0.2">
      <c r="B8" s="146">
        <v>107353</v>
      </c>
      <c r="C8" s="147" t="s">
        <v>97</v>
      </c>
      <c r="D8" s="243"/>
      <c r="E8" s="769">
        <v>2</v>
      </c>
      <c r="F8" s="609">
        <v>4</v>
      </c>
      <c r="G8" s="609">
        <v>0</v>
      </c>
      <c r="H8" s="609">
        <v>5</v>
      </c>
      <c r="I8" s="609">
        <v>2</v>
      </c>
      <c r="J8" s="609">
        <v>12</v>
      </c>
      <c r="K8" s="609">
        <v>9</v>
      </c>
      <c r="L8" s="609">
        <v>11</v>
      </c>
      <c r="M8" s="609">
        <v>4</v>
      </c>
      <c r="N8" s="609">
        <v>12</v>
      </c>
      <c r="O8" s="609">
        <v>6</v>
      </c>
      <c r="P8" s="609">
        <v>0</v>
      </c>
      <c r="Q8" s="608">
        <v>67</v>
      </c>
      <c r="R8" s="243"/>
      <c r="S8" s="769">
        <v>12</v>
      </c>
      <c r="T8" s="609">
        <v>7</v>
      </c>
      <c r="U8" s="609">
        <v>2</v>
      </c>
      <c r="V8" s="609">
        <v>4</v>
      </c>
      <c r="W8" s="609">
        <v>6</v>
      </c>
      <c r="X8" s="609">
        <v>17</v>
      </c>
      <c r="Y8" s="609">
        <v>21</v>
      </c>
      <c r="Z8" s="609">
        <v>9</v>
      </c>
      <c r="AA8" s="609">
        <v>12</v>
      </c>
      <c r="AB8" s="609">
        <v>15</v>
      </c>
      <c r="AC8" s="609">
        <v>12</v>
      </c>
      <c r="AD8" s="609">
        <v>0</v>
      </c>
      <c r="AE8" s="608">
        <v>117</v>
      </c>
      <c r="AF8" s="243"/>
      <c r="AG8" s="243"/>
      <c r="AH8" s="769">
        <v>3</v>
      </c>
      <c r="AI8" s="609">
        <v>0</v>
      </c>
      <c r="AJ8" s="609">
        <v>0</v>
      </c>
      <c r="AK8" s="609">
        <v>0</v>
      </c>
      <c r="AL8" s="609">
        <v>1</v>
      </c>
      <c r="AM8" s="609">
        <v>0</v>
      </c>
      <c r="AN8" s="609">
        <v>1</v>
      </c>
      <c r="AO8" s="609">
        <v>1</v>
      </c>
      <c r="AP8" s="609">
        <v>1</v>
      </c>
      <c r="AQ8" s="609">
        <v>0</v>
      </c>
      <c r="AR8" s="609">
        <v>0</v>
      </c>
      <c r="AS8" s="609">
        <v>0</v>
      </c>
      <c r="AT8" s="608">
        <v>7</v>
      </c>
      <c r="AU8" s="251"/>
      <c r="AV8" s="769">
        <v>3</v>
      </c>
      <c r="AW8" s="609">
        <v>0</v>
      </c>
      <c r="AX8" s="609">
        <v>0</v>
      </c>
      <c r="AY8" s="609">
        <v>0</v>
      </c>
      <c r="AZ8" s="609">
        <v>3</v>
      </c>
      <c r="BA8" s="609">
        <v>1</v>
      </c>
      <c r="BB8" s="609">
        <v>1</v>
      </c>
      <c r="BC8" s="609">
        <v>3</v>
      </c>
      <c r="BD8" s="609">
        <v>0</v>
      </c>
      <c r="BE8" s="609">
        <v>0</v>
      </c>
      <c r="BF8" s="609">
        <v>0</v>
      </c>
      <c r="BG8" s="609">
        <v>0</v>
      </c>
      <c r="BH8" s="782">
        <v>11</v>
      </c>
      <c r="BI8" s="251"/>
      <c r="BJ8" s="609">
        <v>126</v>
      </c>
      <c r="BK8" s="609">
        <v>53</v>
      </c>
      <c r="BL8" s="609">
        <v>106</v>
      </c>
      <c r="BM8" s="609">
        <v>74</v>
      </c>
      <c r="BN8" s="609">
        <v>77</v>
      </c>
      <c r="BO8" s="609">
        <v>79</v>
      </c>
      <c r="BP8" s="609">
        <v>91</v>
      </c>
      <c r="BQ8" s="609">
        <v>80</v>
      </c>
      <c r="BR8" s="609">
        <v>88</v>
      </c>
      <c r="BS8" s="609">
        <v>117</v>
      </c>
      <c r="BT8" s="609">
        <v>105</v>
      </c>
      <c r="BU8" s="609">
        <v>0</v>
      </c>
      <c r="BV8" s="608">
        <v>996</v>
      </c>
      <c r="BW8" s="251"/>
      <c r="BX8" s="599">
        <v>60</v>
      </c>
      <c r="BY8" s="599">
        <v>12</v>
      </c>
      <c r="BZ8" s="599">
        <v>112</v>
      </c>
      <c r="CA8" s="599">
        <v>67</v>
      </c>
      <c r="CB8" s="599">
        <v>12</v>
      </c>
      <c r="CC8" s="599">
        <v>98</v>
      </c>
      <c r="CD8" s="599">
        <v>9</v>
      </c>
      <c r="CE8" s="599">
        <v>79</v>
      </c>
      <c r="CF8" s="599">
        <v>193</v>
      </c>
      <c r="CG8" s="599">
        <v>18</v>
      </c>
      <c r="CH8" s="599">
        <v>37</v>
      </c>
      <c r="CI8" s="599">
        <v>0</v>
      </c>
      <c r="CJ8" s="257">
        <v>697</v>
      </c>
      <c r="CK8" s="251"/>
      <c r="CL8" s="599">
        <v>115</v>
      </c>
      <c r="CM8" s="599">
        <v>75</v>
      </c>
      <c r="CN8" s="599">
        <v>114</v>
      </c>
      <c r="CO8" s="599">
        <v>95</v>
      </c>
      <c r="CP8" s="599">
        <v>144</v>
      </c>
      <c r="CQ8" s="599">
        <v>156</v>
      </c>
      <c r="CR8" s="599">
        <v>141</v>
      </c>
      <c r="CS8" s="599">
        <v>145</v>
      </c>
      <c r="CT8" s="599">
        <v>148</v>
      </c>
      <c r="CU8" s="599">
        <v>187</v>
      </c>
      <c r="CV8" s="599">
        <v>277</v>
      </c>
      <c r="CW8" s="599">
        <v>0</v>
      </c>
      <c r="CX8" s="257">
        <v>1597</v>
      </c>
      <c r="CY8" s="251"/>
      <c r="CZ8" s="599">
        <v>26</v>
      </c>
      <c r="DA8" s="599">
        <v>22</v>
      </c>
      <c r="DB8" s="599">
        <v>38</v>
      </c>
      <c r="DC8" s="599">
        <v>29</v>
      </c>
      <c r="DD8" s="599">
        <v>30</v>
      </c>
      <c r="DE8" s="599">
        <v>22</v>
      </c>
      <c r="DF8" s="599">
        <v>14</v>
      </c>
      <c r="DG8" s="599">
        <v>15</v>
      </c>
      <c r="DH8" s="599">
        <v>16</v>
      </c>
      <c r="DI8" s="599">
        <v>22</v>
      </c>
      <c r="DJ8" s="599">
        <v>37</v>
      </c>
      <c r="DK8" s="599">
        <v>0</v>
      </c>
      <c r="DL8" s="257">
        <v>271</v>
      </c>
      <c r="DM8" s="282"/>
      <c r="DN8" s="781">
        <v>583</v>
      </c>
      <c r="DO8" s="430">
        <v>305</v>
      </c>
      <c r="DP8" s="430">
        <v>474</v>
      </c>
      <c r="DQ8" s="430">
        <v>466</v>
      </c>
      <c r="DR8" s="430">
        <v>449</v>
      </c>
      <c r="DS8" s="430">
        <v>413</v>
      </c>
      <c r="DT8" s="430">
        <v>628</v>
      </c>
      <c r="DU8" s="430">
        <v>525</v>
      </c>
      <c r="DV8" s="430">
        <v>465</v>
      </c>
      <c r="DW8" s="430">
        <v>603</v>
      </c>
      <c r="DX8" s="430">
        <v>673</v>
      </c>
      <c r="DY8" s="430">
        <v>0</v>
      </c>
      <c r="DZ8" s="257">
        <v>5584</v>
      </c>
      <c r="EA8" s="251"/>
      <c r="EB8" s="611">
        <v>516</v>
      </c>
      <c r="EC8" s="611">
        <v>261</v>
      </c>
      <c r="ED8" s="611">
        <v>407</v>
      </c>
      <c r="EE8" s="611">
        <v>370</v>
      </c>
      <c r="EF8" s="611">
        <v>365</v>
      </c>
      <c r="EG8" s="611">
        <v>320</v>
      </c>
      <c r="EH8" s="611">
        <v>499</v>
      </c>
      <c r="EI8" s="611">
        <v>412</v>
      </c>
      <c r="EJ8" s="611">
        <v>405</v>
      </c>
      <c r="EK8" s="611">
        <v>500</v>
      </c>
      <c r="EL8" s="611">
        <v>587</v>
      </c>
      <c r="EM8" s="611">
        <v>0</v>
      </c>
      <c r="EN8" s="257">
        <v>4642</v>
      </c>
      <c r="EP8" s="612">
        <v>0</v>
      </c>
      <c r="EQ8" s="612">
        <v>0</v>
      </c>
      <c r="ER8" s="612">
        <v>0</v>
      </c>
      <c r="ES8" s="612">
        <v>0</v>
      </c>
      <c r="ET8" s="612">
        <v>0</v>
      </c>
      <c r="EU8" s="612">
        <v>0</v>
      </c>
      <c r="EV8" s="612">
        <v>0</v>
      </c>
      <c r="EW8" s="612">
        <v>0</v>
      </c>
      <c r="EX8" s="612">
        <v>0</v>
      </c>
      <c r="EY8" s="612">
        <v>0</v>
      </c>
      <c r="EZ8" s="612">
        <v>0</v>
      </c>
      <c r="FA8" s="612">
        <v>0</v>
      </c>
      <c r="FB8" s="257">
        <v>0</v>
      </c>
      <c r="FD8" s="780">
        <v>6</v>
      </c>
      <c r="FE8" s="612">
        <v>4</v>
      </c>
      <c r="FF8" s="612">
        <v>1</v>
      </c>
      <c r="FG8" s="612">
        <v>9</v>
      </c>
      <c r="FH8" s="612">
        <v>0</v>
      </c>
      <c r="FI8" s="612">
        <v>1</v>
      </c>
      <c r="FJ8" s="612">
        <v>1</v>
      </c>
      <c r="FK8" s="612">
        <v>3</v>
      </c>
      <c r="FL8" s="612">
        <v>3</v>
      </c>
      <c r="FM8" s="612">
        <v>3</v>
      </c>
      <c r="FN8" s="612">
        <v>3</v>
      </c>
      <c r="FO8" s="612">
        <v>0</v>
      </c>
      <c r="FP8" s="257">
        <v>34</v>
      </c>
      <c r="FR8" s="612">
        <v>0</v>
      </c>
      <c r="FS8" s="612">
        <v>0</v>
      </c>
      <c r="FT8" s="612">
        <v>0</v>
      </c>
      <c r="FU8" s="612">
        <v>0</v>
      </c>
      <c r="FV8" s="612">
        <v>0</v>
      </c>
      <c r="FW8" s="612">
        <v>0</v>
      </c>
      <c r="FX8" s="612">
        <v>0</v>
      </c>
      <c r="FY8" s="612">
        <v>0</v>
      </c>
      <c r="FZ8" s="612">
        <v>0</v>
      </c>
      <c r="GA8" s="612">
        <v>0</v>
      </c>
      <c r="GB8" s="612">
        <v>0</v>
      </c>
      <c r="GC8" s="612">
        <v>0</v>
      </c>
      <c r="GD8" s="257">
        <v>0</v>
      </c>
      <c r="GF8" s="612">
        <v>61</v>
      </c>
      <c r="GG8" s="612">
        <v>40</v>
      </c>
      <c r="GH8" s="612">
        <v>66</v>
      </c>
      <c r="GI8" s="612">
        <v>87</v>
      </c>
      <c r="GJ8" s="612">
        <v>84</v>
      </c>
      <c r="GK8" s="612">
        <v>92</v>
      </c>
      <c r="GL8" s="612">
        <v>128</v>
      </c>
      <c r="GM8" s="612">
        <v>110</v>
      </c>
      <c r="GN8" s="612">
        <v>57</v>
      </c>
      <c r="GO8" s="612">
        <v>100</v>
      </c>
      <c r="GP8" s="612">
        <v>83</v>
      </c>
      <c r="GQ8" s="612">
        <v>0</v>
      </c>
      <c r="GR8" s="257">
        <v>908</v>
      </c>
    </row>
    <row r="9" spans="2:200" x14ac:dyDescent="0.2">
      <c r="B9" s="146">
        <v>107356</v>
      </c>
      <c r="C9" s="147" t="s">
        <v>98</v>
      </c>
      <c r="D9" s="243"/>
      <c r="E9" s="609">
        <v>13</v>
      </c>
      <c r="F9" s="609">
        <v>8</v>
      </c>
      <c r="G9" s="609">
        <v>8</v>
      </c>
      <c r="H9" s="609">
        <v>9</v>
      </c>
      <c r="I9" s="609">
        <v>7</v>
      </c>
      <c r="J9" s="609">
        <v>8</v>
      </c>
      <c r="K9" s="609">
        <v>12</v>
      </c>
      <c r="L9" s="609">
        <v>16</v>
      </c>
      <c r="M9" s="609">
        <v>7</v>
      </c>
      <c r="N9" s="609">
        <v>8</v>
      </c>
      <c r="O9" s="609">
        <v>7</v>
      </c>
      <c r="P9" s="609">
        <v>0</v>
      </c>
      <c r="Q9" s="608">
        <v>103</v>
      </c>
      <c r="R9" s="243"/>
      <c r="S9" s="609">
        <v>13</v>
      </c>
      <c r="T9" s="609">
        <v>13</v>
      </c>
      <c r="U9" s="609">
        <v>6</v>
      </c>
      <c r="V9" s="609">
        <v>7</v>
      </c>
      <c r="W9" s="609">
        <v>11</v>
      </c>
      <c r="X9" s="609">
        <v>10</v>
      </c>
      <c r="Y9" s="609">
        <v>4</v>
      </c>
      <c r="Z9" s="609">
        <v>13</v>
      </c>
      <c r="AA9" s="609">
        <v>15</v>
      </c>
      <c r="AB9" s="609">
        <v>11</v>
      </c>
      <c r="AC9" s="609">
        <v>16</v>
      </c>
      <c r="AD9" s="609">
        <v>0</v>
      </c>
      <c r="AE9" s="608">
        <v>119</v>
      </c>
      <c r="AF9" s="243"/>
      <c r="AG9" s="243"/>
      <c r="AH9" s="609">
        <v>1</v>
      </c>
      <c r="AI9" s="609">
        <v>3</v>
      </c>
      <c r="AJ9" s="609">
        <v>0</v>
      </c>
      <c r="AK9" s="609">
        <v>1</v>
      </c>
      <c r="AL9" s="609">
        <v>0</v>
      </c>
      <c r="AM9" s="609">
        <v>1</v>
      </c>
      <c r="AN9" s="609">
        <v>3</v>
      </c>
      <c r="AO9" s="609">
        <v>0</v>
      </c>
      <c r="AP9" s="609">
        <v>4</v>
      </c>
      <c r="AQ9" s="609">
        <v>2</v>
      </c>
      <c r="AR9" s="609">
        <v>0</v>
      </c>
      <c r="AS9" s="609">
        <v>0</v>
      </c>
      <c r="AT9" s="608">
        <v>15</v>
      </c>
      <c r="AU9" s="251"/>
      <c r="AV9" s="609">
        <v>0</v>
      </c>
      <c r="AW9" s="609">
        <v>7</v>
      </c>
      <c r="AX9" s="609">
        <v>0</v>
      </c>
      <c r="AY9" s="609">
        <v>0</v>
      </c>
      <c r="AZ9" s="609">
        <v>0</v>
      </c>
      <c r="BA9" s="609">
        <v>1</v>
      </c>
      <c r="BB9" s="609">
        <v>5</v>
      </c>
      <c r="BC9" s="609">
        <v>1</v>
      </c>
      <c r="BD9" s="609">
        <v>7</v>
      </c>
      <c r="BE9" s="609">
        <v>3</v>
      </c>
      <c r="BF9" s="609">
        <v>2</v>
      </c>
      <c r="BG9" s="609">
        <v>0</v>
      </c>
      <c r="BH9" s="608">
        <v>26</v>
      </c>
      <c r="BI9" s="251"/>
      <c r="BJ9" s="609">
        <v>32</v>
      </c>
      <c r="BK9" s="609">
        <v>30</v>
      </c>
      <c r="BL9" s="609">
        <v>69</v>
      </c>
      <c r="BM9" s="609">
        <v>45</v>
      </c>
      <c r="BN9" s="609">
        <v>16</v>
      </c>
      <c r="BO9" s="609">
        <v>78</v>
      </c>
      <c r="BP9" s="609">
        <v>53</v>
      </c>
      <c r="BQ9" s="609">
        <v>48</v>
      </c>
      <c r="BR9" s="609">
        <v>87</v>
      </c>
      <c r="BS9" s="609">
        <v>50</v>
      </c>
      <c r="BT9" s="609">
        <v>47</v>
      </c>
      <c r="BU9" s="609">
        <v>0</v>
      </c>
      <c r="BV9" s="608">
        <v>555</v>
      </c>
      <c r="BW9" s="251"/>
      <c r="BX9" s="599">
        <v>1</v>
      </c>
      <c r="BY9" s="599">
        <v>2</v>
      </c>
      <c r="BZ9" s="599">
        <v>21</v>
      </c>
      <c r="CA9" s="599">
        <v>0</v>
      </c>
      <c r="CB9" s="599">
        <v>10</v>
      </c>
      <c r="CC9" s="599">
        <v>88</v>
      </c>
      <c r="CD9" s="599">
        <v>1</v>
      </c>
      <c r="CE9" s="599">
        <v>3</v>
      </c>
      <c r="CF9" s="599">
        <v>208</v>
      </c>
      <c r="CG9" s="599">
        <v>178</v>
      </c>
      <c r="CH9" s="599">
        <v>177</v>
      </c>
      <c r="CI9" s="599">
        <v>0</v>
      </c>
      <c r="CJ9" s="257">
        <v>689</v>
      </c>
      <c r="CK9" s="251"/>
      <c r="CL9" s="599">
        <v>533</v>
      </c>
      <c r="CM9" s="599">
        <v>281</v>
      </c>
      <c r="CN9" s="599">
        <v>269</v>
      </c>
      <c r="CO9" s="599">
        <v>244</v>
      </c>
      <c r="CP9" s="599">
        <v>291</v>
      </c>
      <c r="CQ9" s="599">
        <v>177</v>
      </c>
      <c r="CR9" s="599">
        <v>260</v>
      </c>
      <c r="CS9" s="599">
        <v>330</v>
      </c>
      <c r="CT9" s="599">
        <v>246</v>
      </c>
      <c r="CU9" s="599">
        <v>434</v>
      </c>
      <c r="CV9" s="599">
        <v>438</v>
      </c>
      <c r="CW9" s="599">
        <v>0</v>
      </c>
      <c r="CX9" s="257">
        <v>3503</v>
      </c>
      <c r="CY9" s="251"/>
      <c r="CZ9" s="599">
        <v>39</v>
      </c>
      <c r="DA9" s="599">
        <v>33</v>
      </c>
      <c r="DB9" s="599">
        <v>30</v>
      </c>
      <c r="DC9" s="599">
        <v>25</v>
      </c>
      <c r="DD9" s="599">
        <v>21</v>
      </c>
      <c r="DE9" s="599">
        <v>23</v>
      </c>
      <c r="DF9" s="599">
        <v>16</v>
      </c>
      <c r="DG9" s="599">
        <v>18</v>
      </c>
      <c r="DH9" s="599">
        <v>23</v>
      </c>
      <c r="DI9" s="599">
        <v>41</v>
      </c>
      <c r="DJ9" s="599">
        <v>29</v>
      </c>
      <c r="DK9" s="599">
        <v>0</v>
      </c>
      <c r="DL9" s="257">
        <v>298</v>
      </c>
      <c r="DM9" s="282"/>
      <c r="DN9" s="430">
        <v>385</v>
      </c>
      <c r="DO9" s="430">
        <v>389</v>
      </c>
      <c r="DP9" s="781">
        <v>560</v>
      </c>
      <c r="DQ9" s="781">
        <v>575</v>
      </c>
      <c r="DR9" s="430">
        <v>459</v>
      </c>
      <c r="DS9" s="430">
        <v>521</v>
      </c>
      <c r="DT9" s="430">
        <v>718</v>
      </c>
      <c r="DU9" s="430">
        <v>801</v>
      </c>
      <c r="DV9" s="430">
        <v>605</v>
      </c>
      <c r="DW9" s="430">
        <v>753</v>
      </c>
      <c r="DX9" s="430">
        <v>714</v>
      </c>
      <c r="DY9" s="430">
        <v>0</v>
      </c>
      <c r="DZ9" s="257">
        <v>6480</v>
      </c>
      <c r="EA9" s="251"/>
      <c r="EB9" s="611">
        <v>367</v>
      </c>
      <c r="EC9" s="611">
        <v>366</v>
      </c>
      <c r="ED9" s="611">
        <v>520</v>
      </c>
      <c r="EE9" s="611">
        <v>491</v>
      </c>
      <c r="EF9" s="611">
        <v>427</v>
      </c>
      <c r="EG9" s="611">
        <v>442</v>
      </c>
      <c r="EH9" s="611">
        <v>601</v>
      </c>
      <c r="EI9" s="611">
        <v>727</v>
      </c>
      <c r="EJ9" s="611">
        <v>474</v>
      </c>
      <c r="EK9" s="611">
        <v>684</v>
      </c>
      <c r="EL9" s="611">
        <v>645</v>
      </c>
      <c r="EM9" s="611">
        <v>0</v>
      </c>
      <c r="EN9" s="257">
        <v>5744</v>
      </c>
      <c r="EP9" s="612">
        <v>0</v>
      </c>
      <c r="EQ9" s="612">
        <v>0</v>
      </c>
      <c r="ER9" s="785">
        <v>0</v>
      </c>
      <c r="ES9" s="785">
        <v>1</v>
      </c>
      <c r="ET9" s="612">
        <v>0</v>
      </c>
      <c r="EU9" s="612">
        <v>0</v>
      </c>
      <c r="EV9" s="612">
        <v>1</v>
      </c>
      <c r="EW9" s="612">
        <v>0</v>
      </c>
      <c r="EX9" s="612">
        <v>0</v>
      </c>
      <c r="EY9" s="612">
        <v>0</v>
      </c>
      <c r="EZ9" s="612">
        <v>4</v>
      </c>
      <c r="FA9" s="612">
        <v>0</v>
      </c>
      <c r="FB9" s="257">
        <v>6</v>
      </c>
      <c r="FD9" s="612">
        <v>5</v>
      </c>
      <c r="FE9" s="612">
        <v>0</v>
      </c>
      <c r="FF9" s="612">
        <v>2</v>
      </c>
      <c r="FG9" s="612">
        <v>1</v>
      </c>
      <c r="FH9" s="612">
        <v>5</v>
      </c>
      <c r="FI9" s="612">
        <v>2</v>
      </c>
      <c r="FJ9" s="612">
        <v>7</v>
      </c>
      <c r="FK9" s="612">
        <v>4</v>
      </c>
      <c r="FL9" s="612">
        <v>7</v>
      </c>
      <c r="FM9" s="612">
        <v>1</v>
      </c>
      <c r="FN9" s="612">
        <v>11</v>
      </c>
      <c r="FO9" s="612">
        <v>0</v>
      </c>
      <c r="FP9" s="257">
        <v>45</v>
      </c>
      <c r="FR9" s="612">
        <v>0</v>
      </c>
      <c r="FS9" s="612">
        <v>12</v>
      </c>
      <c r="FT9" s="612">
        <v>19</v>
      </c>
      <c r="FU9" s="612">
        <v>27</v>
      </c>
      <c r="FV9" s="612">
        <v>0</v>
      </c>
      <c r="FW9" s="612">
        <v>39</v>
      </c>
      <c r="FX9" s="612">
        <v>22</v>
      </c>
      <c r="FY9" s="612">
        <v>33</v>
      </c>
      <c r="FZ9" s="612">
        <v>41</v>
      </c>
      <c r="GA9" s="612">
        <v>33</v>
      </c>
      <c r="GB9" s="612">
        <v>54</v>
      </c>
      <c r="GC9" s="612">
        <v>0</v>
      </c>
      <c r="GD9" s="257">
        <v>280</v>
      </c>
      <c r="GF9" s="612">
        <v>13</v>
      </c>
      <c r="GG9" s="612">
        <v>11</v>
      </c>
      <c r="GH9" s="612">
        <v>19</v>
      </c>
      <c r="GI9" s="612">
        <v>55</v>
      </c>
      <c r="GJ9" s="612">
        <v>27</v>
      </c>
      <c r="GK9" s="612">
        <v>38</v>
      </c>
      <c r="GL9" s="612">
        <v>87</v>
      </c>
      <c r="GM9" s="612">
        <v>37</v>
      </c>
      <c r="GN9" s="612">
        <v>83</v>
      </c>
      <c r="GO9" s="612">
        <v>35</v>
      </c>
      <c r="GP9" s="612">
        <v>0</v>
      </c>
      <c r="GQ9" s="612">
        <v>0</v>
      </c>
      <c r="GR9" s="257">
        <v>405</v>
      </c>
    </row>
    <row r="10" spans="2:200" x14ac:dyDescent="0.2">
      <c r="B10" s="146">
        <v>107357</v>
      </c>
      <c r="C10" s="147" t="s">
        <v>99</v>
      </c>
      <c r="D10" s="243"/>
      <c r="E10" s="609">
        <v>7</v>
      </c>
      <c r="F10" s="609">
        <v>2</v>
      </c>
      <c r="G10" s="609">
        <v>9</v>
      </c>
      <c r="H10" s="609">
        <v>7</v>
      </c>
      <c r="I10" s="609">
        <v>4</v>
      </c>
      <c r="J10" s="609">
        <v>10</v>
      </c>
      <c r="K10" s="609">
        <v>9</v>
      </c>
      <c r="L10" s="609">
        <v>4</v>
      </c>
      <c r="M10" s="609">
        <v>3</v>
      </c>
      <c r="N10" s="609">
        <v>17</v>
      </c>
      <c r="O10" s="609">
        <v>7</v>
      </c>
      <c r="P10" s="609">
        <v>0</v>
      </c>
      <c r="Q10" s="608">
        <v>79</v>
      </c>
      <c r="R10" s="243"/>
      <c r="S10" s="609">
        <v>4</v>
      </c>
      <c r="T10" s="609">
        <v>6</v>
      </c>
      <c r="U10" s="609">
        <v>14</v>
      </c>
      <c r="V10" s="609">
        <v>7</v>
      </c>
      <c r="W10" s="609">
        <v>5</v>
      </c>
      <c r="X10" s="609">
        <v>12</v>
      </c>
      <c r="Y10" s="609">
        <v>13</v>
      </c>
      <c r="Z10" s="609">
        <v>5</v>
      </c>
      <c r="AA10" s="609">
        <v>6</v>
      </c>
      <c r="AB10" s="609">
        <v>6</v>
      </c>
      <c r="AC10" s="609">
        <v>11</v>
      </c>
      <c r="AD10" s="609">
        <v>0</v>
      </c>
      <c r="AE10" s="608">
        <v>89</v>
      </c>
      <c r="AF10" s="243"/>
      <c r="AG10" s="243"/>
      <c r="AH10" s="609">
        <v>0</v>
      </c>
      <c r="AI10" s="609">
        <v>0</v>
      </c>
      <c r="AJ10" s="609">
        <v>0</v>
      </c>
      <c r="AK10" s="609">
        <v>0</v>
      </c>
      <c r="AL10" s="609">
        <v>0</v>
      </c>
      <c r="AM10" s="609">
        <v>5</v>
      </c>
      <c r="AN10" s="609">
        <v>4</v>
      </c>
      <c r="AO10" s="609">
        <v>3</v>
      </c>
      <c r="AP10" s="609">
        <v>1</v>
      </c>
      <c r="AQ10" s="609">
        <v>6</v>
      </c>
      <c r="AR10" s="609">
        <v>1</v>
      </c>
      <c r="AS10" s="609">
        <v>0</v>
      </c>
      <c r="AT10" s="608">
        <v>20</v>
      </c>
      <c r="AU10" s="251"/>
      <c r="AV10" s="609">
        <v>1</v>
      </c>
      <c r="AW10" s="609">
        <v>2</v>
      </c>
      <c r="AX10" s="609">
        <v>0</v>
      </c>
      <c r="AY10" s="609">
        <v>1</v>
      </c>
      <c r="AZ10" s="609">
        <v>0</v>
      </c>
      <c r="BA10" s="609">
        <v>0</v>
      </c>
      <c r="BB10" s="609">
        <v>1</v>
      </c>
      <c r="BC10" s="609">
        <v>2</v>
      </c>
      <c r="BD10" s="609">
        <v>1</v>
      </c>
      <c r="BE10" s="609">
        <v>0</v>
      </c>
      <c r="BF10" s="609">
        <v>0</v>
      </c>
      <c r="BG10" s="609">
        <v>0</v>
      </c>
      <c r="BH10" s="608">
        <v>8</v>
      </c>
      <c r="BI10" s="251"/>
      <c r="BJ10" s="609">
        <v>19</v>
      </c>
      <c r="BK10" s="609">
        <v>25</v>
      </c>
      <c r="BL10" s="609">
        <v>84</v>
      </c>
      <c r="BM10" s="609">
        <v>61</v>
      </c>
      <c r="BN10" s="609">
        <v>30</v>
      </c>
      <c r="BO10" s="609">
        <v>56</v>
      </c>
      <c r="BP10" s="609">
        <v>52</v>
      </c>
      <c r="BQ10" s="609">
        <v>64</v>
      </c>
      <c r="BR10" s="609">
        <v>64</v>
      </c>
      <c r="BS10" s="609">
        <v>41</v>
      </c>
      <c r="BT10" s="609">
        <v>42</v>
      </c>
      <c r="BU10" s="609">
        <v>0</v>
      </c>
      <c r="BV10" s="608">
        <v>538</v>
      </c>
      <c r="BW10" s="251"/>
      <c r="BX10" s="599">
        <v>8</v>
      </c>
      <c r="BY10" s="599">
        <v>0</v>
      </c>
      <c r="BZ10" s="599">
        <v>0</v>
      </c>
      <c r="CA10" s="599">
        <v>0</v>
      </c>
      <c r="CB10" s="599">
        <v>4</v>
      </c>
      <c r="CC10" s="599">
        <v>4</v>
      </c>
      <c r="CD10" s="599">
        <v>8</v>
      </c>
      <c r="CE10" s="599">
        <v>0</v>
      </c>
      <c r="CF10" s="599">
        <v>13</v>
      </c>
      <c r="CG10" s="599">
        <v>49</v>
      </c>
      <c r="CH10" s="599">
        <v>5</v>
      </c>
      <c r="CI10" s="599">
        <v>0</v>
      </c>
      <c r="CJ10" s="257">
        <v>91</v>
      </c>
      <c r="CK10" s="251"/>
      <c r="CL10" s="599">
        <v>97</v>
      </c>
      <c r="CM10" s="599">
        <v>105</v>
      </c>
      <c r="CN10" s="599">
        <v>59</v>
      </c>
      <c r="CO10" s="599">
        <v>95</v>
      </c>
      <c r="CP10" s="599">
        <v>129</v>
      </c>
      <c r="CQ10" s="599">
        <v>109</v>
      </c>
      <c r="CR10" s="599">
        <v>117</v>
      </c>
      <c r="CS10" s="599">
        <v>109</v>
      </c>
      <c r="CT10" s="599">
        <v>127</v>
      </c>
      <c r="CU10" s="599">
        <v>136</v>
      </c>
      <c r="CV10" s="599">
        <v>149</v>
      </c>
      <c r="CW10" s="599">
        <v>0</v>
      </c>
      <c r="CX10" s="257">
        <v>1232</v>
      </c>
      <c r="CY10" s="251"/>
      <c r="CZ10" s="775">
        <v>11</v>
      </c>
      <c r="DA10" s="775">
        <v>9</v>
      </c>
      <c r="DB10" s="775">
        <v>6</v>
      </c>
      <c r="DC10" s="775">
        <v>14</v>
      </c>
      <c r="DD10" s="772">
        <v>19</v>
      </c>
      <c r="DE10" s="775">
        <v>7</v>
      </c>
      <c r="DF10" s="775">
        <v>17</v>
      </c>
      <c r="DG10" s="775">
        <v>17</v>
      </c>
      <c r="DH10" s="775">
        <v>21</v>
      </c>
      <c r="DI10" s="775">
        <v>16</v>
      </c>
      <c r="DJ10" s="775">
        <v>20</v>
      </c>
      <c r="DK10" s="775">
        <v>0</v>
      </c>
      <c r="DL10" s="458">
        <v>157</v>
      </c>
      <c r="DM10" s="430">
        <v>0</v>
      </c>
      <c r="DN10" s="430">
        <v>577</v>
      </c>
      <c r="DO10" s="430">
        <v>335</v>
      </c>
      <c r="DP10" s="430">
        <v>430</v>
      </c>
      <c r="DQ10" s="430">
        <v>565</v>
      </c>
      <c r="DR10" s="430">
        <v>520</v>
      </c>
      <c r="DS10" s="430">
        <v>545</v>
      </c>
      <c r="DT10" s="430">
        <v>606</v>
      </c>
      <c r="DU10" s="430">
        <v>703</v>
      </c>
      <c r="DV10" s="430">
        <v>635</v>
      </c>
      <c r="DW10" s="430">
        <v>651</v>
      </c>
      <c r="DX10" s="430">
        <v>703</v>
      </c>
      <c r="DY10" s="430">
        <v>0</v>
      </c>
      <c r="DZ10" s="257">
        <v>6270</v>
      </c>
      <c r="EA10" s="251"/>
      <c r="EB10" s="611">
        <v>499</v>
      </c>
      <c r="EC10" s="611">
        <v>230</v>
      </c>
      <c r="ED10" s="611">
        <v>351</v>
      </c>
      <c r="EE10" s="611">
        <v>433</v>
      </c>
      <c r="EF10" s="611">
        <v>447</v>
      </c>
      <c r="EG10" s="611">
        <v>455</v>
      </c>
      <c r="EH10" s="611">
        <v>522</v>
      </c>
      <c r="EI10" s="611">
        <v>613</v>
      </c>
      <c r="EJ10" s="611">
        <v>555</v>
      </c>
      <c r="EK10" s="611">
        <v>575</v>
      </c>
      <c r="EL10" s="611">
        <v>639</v>
      </c>
      <c r="EM10" s="611">
        <v>0</v>
      </c>
      <c r="EN10" s="257">
        <v>5319</v>
      </c>
      <c r="EP10" s="612">
        <v>0</v>
      </c>
      <c r="EQ10" s="612">
        <v>0</v>
      </c>
      <c r="ER10" s="612">
        <v>0</v>
      </c>
      <c r="ES10" s="612">
        <v>0</v>
      </c>
      <c r="ET10" s="612">
        <v>0</v>
      </c>
      <c r="EU10" s="612">
        <v>0</v>
      </c>
      <c r="EV10" s="612">
        <v>0</v>
      </c>
      <c r="EW10" s="612">
        <v>0</v>
      </c>
      <c r="EX10" s="612">
        <v>0</v>
      </c>
      <c r="EY10" s="612">
        <v>0</v>
      </c>
      <c r="EZ10" s="612">
        <v>0</v>
      </c>
      <c r="FA10" s="612">
        <v>0</v>
      </c>
      <c r="FB10" s="257">
        <v>0</v>
      </c>
      <c r="FD10" s="612">
        <v>27</v>
      </c>
      <c r="FE10" s="612">
        <v>5</v>
      </c>
      <c r="FF10" s="612">
        <v>4</v>
      </c>
      <c r="FG10" s="612">
        <v>6</v>
      </c>
      <c r="FH10" s="612">
        <v>9</v>
      </c>
      <c r="FI10" s="612">
        <v>0</v>
      </c>
      <c r="FJ10" s="612">
        <v>4</v>
      </c>
      <c r="FK10" s="612">
        <v>0</v>
      </c>
      <c r="FL10" s="612">
        <v>1</v>
      </c>
      <c r="FM10" s="612">
        <v>0</v>
      </c>
      <c r="FN10" s="612">
        <v>0</v>
      </c>
      <c r="FO10" s="612">
        <v>0</v>
      </c>
      <c r="FP10" s="257">
        <v>56</v>
      </c>
      <c r="FR10" s="612">
        <v>0</v>
      </c>
      <c r="FS10" s="612">
        <v>0</v>
      </c>
      <c r="FT10" s="612">
        <v>0</v>
      </c>
      <c r="FU10" s="612">
        <v>0</v>
      </c>
      <c r="FV10" s="612">
        <v>0</v>
      </c>
      <c r="FW10" s="612">
        <v>0</v>
      </c>
      <c r="FX10" s="612">
        <v>0</v>
      </c>
      <c r="FY10" s="612">
        <v>0</v>
      </c>
      <c r="FZ10" s="612">
        <v>0</v>
      </c>
      <c r="GA10" s="612">
        <v>0</v>
      </c>
      <c r="GB10" s="612">
        <v>0</v>
      </c>
      <c r="GC10" s="612">
        <v>0</v>
      </c>
      <c r="GD10" s="257">
        <v>0</v>
      </c>
      <c r="GF10" s="612">
        <v>51</v>
      </c>
      <c r="GG10" s="612">
        <v>100</v>
      </c>
      <c r="GH10" s="612">
        <v>75</v>
      </c>
      <c r="GI10" s="612">
        <v>126</v>
      </c>
      <c r="GJ10" s="612">
        <v>64</v>
      </c>
      <c r="GK10" s="612">
        <v>90</v>
      </c>
      <c r="GL10" s="612">
        <v>80</v>
      </c>
      <c r="GM10" s="612">
        <v>90</v>
      </c>
      <c r="GN10" s="612">
        <v>79</v>
      </c>
      <c r="GO10" s="612">
        <v>76</v>
      </c>
      <c r="GP10" s="612">
        <v>64</v>
      </c>
      <c r="GQ10" s="612">
        <v>0</v>
      </c>
      <c r="GR10" s="257">
        <v>895</v>
      </c>
    </row>
    <row r="11" spans="2:200" x14ac:dyDescent="0.2">
      <c r="B11" s="146">
        <v>107400</v>
      </c>
      <c r="C11" s="147" t="s">
        <v>100</v>
      </c>
      <c r="D11" s="243"/>
      <c r="E11" s="609">
        <v>0</v>
      </c>
      <c r="F11" s="609">
        <v>0</v>
      </c>
      <c r="G11" s="609">
        <v>3</v>
      </c>
      <c r="H11" s="609">
        <v>0</v>
      </c>
      <c r="I11" s="609">
        <v>0</v>
      </c>
      <c r="J11" s="609">
        <v>2</v>
      </c>
      <c r="K11" s="609">
        <v>0</v>
      </c>
      <c r="L11" s="609">
        <v>0</v>
      </c>
      <c r="M11" s="609">
        <v>0</v>
      </c>
      <c r="N11" s="609">
        <v>0</v>
      </c>
      <c r="O11" s="609">
        <v>0</v>
      </c>
      <c r="P11" s="609">
        <v>0</v>
      </c>
      <c r="Q11" s="608">
        <v>5</v>
      </c>
      <c r="R11" s="243"/>
      <c r="S11" s="609">
        <v>0</v>
      </c>
      <c r="T11" s="609">
        <v>0</v>
      </c>
      <c r="U11" s="609">
        <v>0</v>
      </c>
      <c r="V11" s="609">
        <v>0</v>
      </c>
      <c r="W11" s="609">
        <v>0</v>
      </c>
      <c r="X11" s="609">
        <v>0</v>
      </c>
      <c r="Y11" s="609">
        <v>0</v>
      </c>
      <c r="Z11" s="609">
        <v>0</v>
      </c>
      <c r="AA11" s="609">
        <v>0</v>
      </c>
      <c r="AB11" s="609">
        <v>0</v>
      </c>
      <c r="AC11" s="609">
        <v>0</v>
      </c>
      <c r="AD11" s="609">
        <v>0</v>
      </c>
      <c r="AE11" s="608">
        <v>0</v>
      </c>
      <c r="AF11" s="243"/>
      <c r="AG11" s="243"/>
      <c r="AH11" s="609">
        <v>0</v>
      </c>
      <c r="AI11" s="609">
        <v>0</v>
      </c>
      <c r="AJ11" s="609">
        <v>0</v>
      </c>
      <c r="AK11" s="609">
        <v>0</v>
      </c>
      <c r="AL11" s="609">
        <v>0</v>
      </c>
      <c r="AM11" s="609">
        <v>0</v>
      </c>
      <c r="AN11" s="609">
        <v>0</v>
      </c>
      <c r="AO11" s="609">
        <v>0</v>
      </c>
      <c r="AP11" s="609">
        <v>0</v>
      </c>
      <c r="AQ11" s="609">
        <v>0</v>
      </c>
      <c r="AR11" s="609">
        <v>0</v>
      </c>
      <c r="AS11" s="609">
        <v>0</v>
      </c>
      <c r="AT11" s="608">
        <v>0</v>
      </c>
      <c r="AU11" s="251"/>
      <c r="AV11" s="609">
        <v>0</v>
      </c>
      <c r="AW11" s="609">
        <v>0</v>
      </c>
      <c r="AX11" s="609">
        <v>0</v>
      </c>
      <c r="AY11" s="609">
        <v>0</v>
      </c>
      <c r="AZ11" s="609">
        <v>0</v>
      </c>
      <c r="BA11" s="609">
        <v>0</v>
      </c>
      <c r="BB11" s="609">
        <v>0</v>
      </c>
      <c r="BC11" s="609">
        <v>0</v>
      </c>
      <c r="BD11" s="609">
        <v>0</v>
      </c>
      <c r="BE11" s="609">
        <v>0</v>
      </c>
      <c r="BF11" s="609">
        <v>0</v>
      </c>
      <c r="BG11" s="609">
        <v>0</v>
      </c>
      <c r="BH11" s="608">
        <v>0</v>
      </c>
      <c r="BI11" s="251"/>
      <c r="BJ11" s="609">
        <v>1</v>
      </c>
      <c r="BK11" s="609">
        <v>0</v>
      </c>
      <c r="BL11" s="609">
        <v>1</v>
      </c>
      <c r="BM11" s="609">
        <v>1</v>
      </c>
      <c r="BN11" s="609">
        <v>0</v>
      </c>
      <c r="BO11" s="609">
        <v>1</v>
      </c>
      <c r="BP11" s="609">
        <v>4</v>
      </c>
      <c r="BQ11" s="609">
        <v>1</v>
      </c>
      <c r="BR11" s="609">
        <v>0</v>
      </c>
      <c r="BS11" s="609">
        <v>0</v>
      </c>
      <c r="BT11" s="609">
        <v>0</v>
      </c>
      <c r="BU11" s="609">
        <v>0</v>
      </c>
      <c r="BV11" s="608">
        <v>9</v>
      </c>
      <c r="BW11" s="251"/>
      <c r="BX11" s="599">
        <v>2</v>
      </c>
      <c r="BY11" s="599">
        <v>0</v>
      </c>
      <c r="BZ11" s="599">
        <v>1</v>
      </c>
      <c r="CA11" s="599">
        <v>1</v>
      </c>
      <c r="CB11" s="599">
        <v>3</v>
      </c>
      <c r="CC11" s="599">
        <v>1</v>
      </c>
      <c r="CD11" s="599">
        <v>1</v>
      </c>
      <c r="CE11" s="599">
        <v>0</v>
      </c>
      <c r="CF11" s="599">
        <v>0</v>
      </c>
      <c r="CG11" s="599">
        <v>0</v>
      </c>
      <c r="CH11" s="599">
        <v>0</v>
      </c>
      <c r="CI11" s="599">
        <v>0</v>
      </c>
      <c r="CJ11" s="257">
        <v>9</v>
      </c>
      <c r="CK11" s="251"/>
      <c r="CL11" s="599">
        <v>10</v>
      </c>
      <c r="CM11" s="599">
        <v>10</v>
      </c>
      <c r="CN11" s="599">
        <v>8</v>
      </c>
      <c r="CO11" s="599">
        <v>6</v>
      </c>
      <c r="CP11" s="599">
        <v>3</v>
      </c>
      <c r="CQ11" s="599">
        <v>2</v>
      </c>
      <c r="CR11" s="599">
        <v>0</v>
      </c>
      <c r="CS11" s="599">
        <v>3</v>
      </c>
      <c r="CT11" s="599">
        <v>0</v>
      </c>
      <c r="CU11" s="599">
        <v>266</v>
      </c>
      <c r="CV11" s="599">
        <v>6</v>
      </c>
      <c r="CW11" s="599">
        <v>0</v>
      </c>
      <c r="CX11" s="257">
        <v>314</v>
      </c>
      <c r="CY11" s="251"/>
      <c r="CZ11" s="599">
        <v>0</v>
      </c>
      <c r="DA11" s="599">
        <v>0</v>
      </c>
      <c r="DB11" s="599">
        <v>1</v>
      </c>
      <c r="DC11" s="599">
        <v>1</v>
      </c>
      <c r="DD11" s="599">
        <v>0</v>
      </c>
      <c r="DE11" s="599">
        <v>0</v>
      </c>
      <c r="DF11" s="599">
        <v>0</v>
      </c>
      <c r="DG11" s="599">
        <v>0</v>
      </c>
      <c r="DH11" s="599">
        <v>0</v>
      </c>
      <c r="DI11" s="599">
        <v>25</v>
      </c>
      <c r="DJ11" s="599">
        <v>0</v>
      </c>
      <c r="DK11" s="599">
        <v>0</v>
      </c>
      <c r="DL11" s="257">
        <v>27</v>
      </c>
      <c r="DM11" s="282"/>
      <c r="DN11" s="430">
        <v>23</v>
      </c>
      <c r="DO11" s="430">
        <v>8</v>
      </c>
      <c r="DP11" s="430">
        <v>26</v>
      </c>
      <c r="DQ11" s="430">
        <v>17</v>
      </c>
      <c r="DR11" s="430">
        <v>18</v>
      </c>
      <c r="DS11" s="430">
        <v>9</v>
      </c>
      <c r="DT11" s="430">
        <v>21</v>
      </c>
      <c r="DU11" s="430">
        <v>42</v>
      </c>
      <c r="DV11" s="430">
        <v>18</v>
      </c>
      <c r="DW11" s="430">
        <v>8</v>
      </c>
      <c r="DX11" s="430">
        <v>12</v>
      </c>
      <c r="DY11" s="430">
        <v>0</v>
      </c>
      <c r="DZ11" s="257">
        <v>202</v>
      </c>
      <c r="EA11" s="251"/>
      <c r="EB11" s="611">
        <v>19</v>
      </c>
      <c r="EC11" s="611">
        <v>0</v>
      </c>
      <c r="ED11" s="611">
        <v>23</v>
      </c>
      <c r="EE11" s="611">
        <v>12</v>
      </c>
      <c r="EF11" s="611">
        <v>17</v>
      </c>
      <c r="EG11" s="611">
        <v>8</v>
      </c>
      <c r="EH11" s="611">
        <v>21</v>
      </c>
      <c r="EI11" s="611">
        <v>21</v>
      </c>
      <c r="EJ11" s="611">
        <v>16</v>
      </c>
      <c r="EK11" s="611">
        <v>0</v>
      </c>
      <c r="EL11" s="611">
        <v>8</v>
      </c>
      <c r="EM11" s="611">
        <v>0</v>
      </c>
      <c r="EN11" s="257">
        <v>145</v>
      </c>
      <c r="EP11" s="612">
        <v>0</v>
      </c>
      <c r="EQ11" s="612">
        <v>0</v>
      </c>
      <c r="ER11" s="612">
        <v>0</v>
      </c>
      <c r="ES11" s="612">
        <v>0</v>
      </c>
      <c r="ET11" s="612">
        <v>0</v>
      </c>
      <c r="EU11" s="612">
        <v>0</v>
      </c>
      <c r="EV11" s="612">
        <v>0</v>
      </c>
      <c r="EW11" s="612">
        <v>0</v>
      </c>
      <c r="EX11" s="612">
        <v>0</v>
      </c>
      <c r="EY11" s="612">
        <v>0</v>
      </c>
      <c r="EZ11" s="612">
        <v>0</v>
      </c>
      <c r="FA11" s="612">
        <v>0</v>
      </c>
      <c r="FB11" s="257">
        <v>0</v>
      </c>
      <c r="FD11" s="612">
        <v>2</v>
      </c>
      <c r="FE11" s="612">
        <v>0</v>
      </c>
      <c r="FF11" s="612">
        <v>1</v>
      </c>
      <c r="FG11" s="612">
        <v>3</v>
      </c>
      <c r="FH11" s="612">
        <v>0</v>
      </c>
      <c r="FI11" s="612">
        <v>0</v>
      </c>
      <c r="FJ11" s="612">
        <v>0</v>
      </c>
      <c r="FK11" s="612">
        <v>2</v>
      </c>
      <c r="FL11" s="612">
        <v>0</v>
      </c>
      <c r="FM11" s="612">
        <v>0</v>
      </c>
      <c r="FN11" s="612">
        <v>0</v>
      </c>
      <c r="FO11" s="612">
        <v>0</v>
      </c>
      <c r="FP11" s="257">
        <v>8</v>
      </c>
      <c r="FR11" s="612">
        <v>0</v>
      </c>
      <c r="FS11" s="612">
        <v>0</v>
      </c>
      <c r="FT11" s="612">
        <v>0</v>
      </c>
      <c r="FU11" s="612">
        <v>0</v>
      </c>
      <c r="FV11" s="612">
        <v>0</v>
      </c>
      <c r="FW11" s="612">
        <v>0</v>
      </c>
      <c r="FX11" s="612">
        <v>0</v>
      </c>
      <c r="FY11" s="612">
        <v>0</v>
      </c>
      <c r="FZ11" s="612">
        <v>0</v>
      </c>
      <c r="GA11" s="612">
        <v>0</v>
      </c>
      <c r="GB11" s="612">
        <v>0</v>
      </c>
      <c r="GC11" s="612">
        <v>0</v>
      </c>
      <c r="GD11" s="257">
        <v>0</v>
      </c>
      <c r="GF11" s="612">
        <v>2</v>
      </c>
      <c r="GG11" s="612">
        <v>8</v>
      </c>
      <c r="GH11" s="612">
        <v>2</v>
      </c>
      <c r="GI11" s="612">
        <v>2</v>
      </c>
      <c r="GJ11" s="612">
        <v>1</v>
      </c>
      <c r="GK11" s="612">
        <v>1</v>
      </c>
      <c r="GL11" s="612">
        <v>0</v>
      </c>
      <c r="GM11" s="612">
        <v>19</v>
      </c>
      <c r="GN11" s="612">
        <v>2</v>
      </c>
      <c r="GO11" s="612">
        <v>8</v>
      </c>
      <c r="GP11" s="612">
        <v>4</v>
      </c>
      <c r="GQ11" s="612">
        <v>0</v>
      </c>
      <c r="GR11" s="257">
        <v>49</v>
      </c>
    </row>
    <row r="12" spans="2:200" ht="13.5" thickBot="1" x14ac:dyDescent="0.25">
      <c r="B12" s="148">
        <v>107756</v>
      </c>
      <c r="C12" s="149" t="s">
        <v>101</v>
      </c>
      <c r="D12" s="243"/>
      <c r="E12" s="609">
        <v>2</v>
      </c>
      <c r="F12" s="609">
        <v>6</v>
      </c>
      <c r="G12" s="609">
        <v>1</v>
      </c>
      <c r="H12" s="609">
        <v>9</v>
      </c>
      <c r="I12" s="609">
        <v>6</v>
      </c>
      <c r="J12" s="609">
        <v>3</v>
      </c>
      <c r="K12" s="609">
        <v>2</v>
      </c>
      <c r="L12" s="609">
        <v>4</v>
      </c>
      <c r="M12" s="609">
        <v>3</v>
      </c>
      <c r="N12" s="609">
        <v>4</v>
      </c>
      <c r="O12" s="609">
        <v>1</v>
      </c>
      <c r="P12" s="609">
        <v>0</v>
      </c>
      <c r="Q12" s="608">
        <v>41</v>
      </c>
      <c r="R12" s="243"/>
      <c r="S12" s="609">
        <v>4</v>
      </c>
      <c r="T12" s="609">
        <v>8</v>
      </c>
      <c r="U12" s="609">
        <v>4</v>
      </c>
      <c r="V12" s="609">
        <v>5</v>
      </c>
      <c r="W12" s="609">
        <v>6</v>
      </c>
      <c r="X12" s="609">
        <v>5</v>
      </c>
      <c r="Y12" s="609">
        <v>5</v>
      </c>
      <c r="Z12" s="609">
        <v>5</v>
      </c>
      <c r="AA12" s="609">
        <v>8</v>
      </c>
      <c r="AB12" s="609">
        <v>4</v>
      </c>
      <c r="AC12" s="609">
        <v>8</v>
      </c>
      <c r="AD12" s="609">
        <v>0</v>
      </c>
      <c r="AE12" s="608">
        <v>62</v>
      </c>
      <c r="AF12" s="243"/>
      <c r="AG12" s="243"/>
      <c r="AH12" s="609">
        <v>1</v>
      </c>
      <c r="AI12" s="609">
        <v>0</v>
      </c>
      <c r="AJ12" s="609">
        <v>0</v>
      </c>
      <c r="AK12" s="609">
        <v>0</v>
      </c>
      <c r="AL12" s="609">
        <v>0</v>
      </c>
      <c r="AM12" s="609">
        <v>0</v>
      </c>
      <c r="AN12" s="609">
        <v>0</v>
      </c>
      <c r="AO12" s="609">
        <v>0</v>
      </c>
      <c r="AP12" s="609">
        <v>1</v>
      </c>
      <c r="AQ12" s="609">
        <v>0</v>
      </c>
      <c r="AR12" s="609">
        <v>0</v>
      </c>
      <c r="AS12" s="609">
        <v>0</v>
      </c>
      <c r="AT12" s="608">
        <v>2</v>
      </c>
      <c r="AU12" s="251"/>
      <c r="AV12" s="609">
        <v>1</v>
      </c>
      <c r="AW12" s="609">
        <v>0</v>
      </c>
      <c r="AX12" s="609">
        <v>0</v>
      </c>
      <c r="AY12" s="609">
        <v>0</v>
      </c>
      <c r="AZ12" s="609">
        <v>0</v>
      </c>
      <c r="BA12" s="609">
        <v>3</v>
      </c>
      <c r="BB12" s="609">
        <v>0</v>
      </c>
      <c r="BC12" s="609">
        <v>0</v>
      </c>
      <c r="BD12" s="609">
        <v>1</v>
      </c>
      <c r="BE12" s="609">
        <v>0</v>
      </c>
      <c r="BF12" s="609">
        <v>1</v>
      </c>
      <c r="BG12" s="609">
        <v>0</v>
      </c>
      <c r="BH12" s="608">
        <v>6</v>
      </c>
      <c r="BI12" s="251"/>
      <c r="BJ12" s="609">
        <v>29</v>
      </c>
      <c r="BK12" s="609">
        <v>9</v>
      </c>
      <c r="BL12" s="609">
        <v>22</v>
      </c>
      <c r="BM12" s="609">
        <v>14</v>
      </c>
      <c r="BN12" s="609">
        <v>10</v>
      </c>
      <c r="BO12" s="609">
        <v>16</v>
      </c>
      <c r="BP12" s="609">
        <v>20</v>
      </c>
      <c r="BQ12" s="609">
        <v>18</v>
      </c>
      <c r="BR12" s="609">
        <v>26</v>
      </c>
      <c r="BS12" s="609">
        <v>32</v>
      </c>
      <c r="BT12" s="609">
        <v>25</v>
      </c>
      <c r="BU12" s="609">
        <v>0</v>
      </c>
      <c r="BV12" s="608">
        <v>221</v>
      </c>
      <c r="BW12" s="251"/>
      <c r="BX12" s="599">
        <v>3</v>
      </c>
      <c r="BY12" s="599">
        <v>0</v>
      </c>
      <c r="BZ12" s="599">
        <v>2</v>
      </c>
      <c r="CA12" s="599">
        <v>8</v>
      </c>
      <c r="CB12" s="599">
        <v>0</v>
      </c>
      <c r="CC12" s="599">
        <v>41</v>
      </c>
      <c r="CD12" s="599">
        <v>6</v>
      </c>
      <c r="CE12" s="599">
        <v>1</v>
      </c>
      <c r="CF12" s="599">
        <v>0</v>
      </c>
      <c r="CG12" s="599">
        <v>1</v>
      </c>
      <c r="CH12" s="599">
        <v>1</v>
      </c>
      <c r="CI12" s="599">
        <v>0</v>
      </c>
      <c r="CJ12" s="257">
        <v>63</v>
      </c>
      <c r="CK12" s="251"/>
      <c r="CL12" s="599">
        <v>42</v>
      </c>
      <c r="CM12" s="599">
        <v>97</v>
      </c>
      <c r="CN12" s="599">
        <v>32</v>
      </c>
      <c r="CO12" s="599">
        <v>25</v>
      </c>
      <c r="CP12" s="599">
        <v>45</v>
      </c>
      <c r="CQ12" s="599">
        <v>27</v>
      </c>
      <c r="CR12" s="599">
        <v>41</v>
      </c>
      <c r="CS12" s="599">
        <v>42</v>
      </c>
      <c r="CT12" s="599">
        <v>23</v>
      </c>
      <c r="CU12" s="599">
        <v>44</v>
      </c>
      <c r="CV12" s="599">
        <v>84</v>
      </c>
      <c r="CW12" s="599">
        <v>0</v>
      </c>
      <c r="CX12" s="257">
        <v>502</v>
      </c>
      <c r="CY12" s="251"/>
      <c r="CZ12" s="599">
        <v>6</v>
      </c>
      <c r="DA12" s="599">
        <v>6</v>
      </c>
      <c r="DB12" s="599">
        <v>6</v>
      </c>
      <c r="DC12" s="599">
        <v>1</v>
      </c>
      <c r="DD12" s="599">
        <v>7</v>
      </c>
      <c r="DE12" s="599">
        <v>12</v>
      </c>
      <c r="DF12" s="599">
        <v>7</v>
      </c>
      <c r="DG12" s="599">
        <v>13</v>
      </c>
      <c r="DH12" s="599">
        <v>5</v>
      </c>
      <c r="DI12" s="599">
        <v>8</v>
      </c>
      <c r="DJ12" s="599">
        <v>9</v>
      </c>
      <c r="DK12" s="599">
        <v>0</v>
      </c>
      <c r="DL12" s="257">
        <v>80</v>
      </c>
      <c r="DM12" s="282"/>
      <c r="DN12" s="430">
        <v>189</v>
      </c>
      <c r="DO12" s="430">
        <v>67</v>
      </c>
      <c r="DP12" s="430">
        <v>163</v>
      </c>
      <c r="DQ12" s="430">
        <v>181</v>
      </c>
      <c r="DR12" s="430">
        <v>150</v>
      </c>
      <c r="DS12" s="430">
        <v>115</v>
      </c>
      <c r="DT12" s="430">
        <v>126</v>
      </c>
      <c r="DU12" s="430">
        <v>126</v>
      </c>
      <c r="DV12" s="430">
        <v>127</v>
      </c>
      <c r="DW12" s="430">
        <v>170</v>
      </c>
      <c r="DX12" s="430">
        <v>155</v>
      </c>
      <c r="DY12" s="430">
        <v>0</v>
      </c>
      <c r="DZ12" s="257">
        <v>1569</v>
      </c>
      <c r="EA12" s="251"/>
      <c r="EB12" s="611">
        <v>169</v>
      </c>
      <c r="EC12" s="611">
        <v>54</v>
      </c>
      <c r="ED12" s="611">
        <v>159</v>
      </c>
      <c r="EE12" s="611">
        <v>170</v>
      </c>
      <c r="EF12" s="611">
        <v>138</v>
      </c>
      <c r="EG12" s="611">
        <v>91</v>
      </c>
      <c r="EH12" s="611">
        <v>94</v>
      </c>
      <c r="EI12" s="611">
        <v>113</v>
      </c>
      <c r="EJ12" s="611">
        <v>116</v>
      </c>
      <c r="EK12" s="611">
        <v>156</v>
      </c>
      <c r="EL12" s="611">
        <v>136</v>
      </c>
      <c r="EM12" s="611">
        <v>0</v>
      </c>
      <c r="EN12" s="257">
        <v>1396</v>
      </c>
      <c r="EP12" s="612">
        <v>0</v>
      </c>
      <c r="EQ12" s="612">
        <v>0</v>
      </c>
      <c r="ER12" s="612">
        <v>0</v>
      </c>
      <c r="ES12" s="612">
        <v>0</v>
      </c>
      <c r="ET12" s="612">
        <v>0</v>
      </c>
      <c r="EU12" s="612">
        <v>0</v>
      </c>
      <c r="EV12" s="612">
        <v>0</v>
      </c>
      <c r="EW12" s="612">
        <v>0</v>
      </c>
      <c r="EX12" s="612">
        <v>0</v>
      </c>
      <c r="EY12" s="612">
        <v>0</v>
      </c>
      <c r="EZ12" s="612">
        <v>0</v>
      </c>
      <c r="FA12" s="612">
        <v>0</v>
      </c>
      <c r="FB12" s="257">
        <v>0</v>
      </c>
      <c r="FD12" s="612">
        <v>20</v>
      </c>
      <c r="FE12" s="612">
        <v>13</v>
      </c>
      <c r="FF12" s="612">
        <v>4</v>
      </c>
      <c r="FG12" s="612">
        <v>11</v>
      </c>
      <c r="FH12" s="612">
        <v>12</v>
      </c>
      <c r="FI12" s="612">
        <v>23</v>
      </c>
      <c r="FJ12" s="612">
        <v>32</v>
      </c>
      <c r="FK12" s="612">
        <v>13</v>
      </c>
      <c r="FL12" s="612">
        <v>11</v>
      </c>
      <c r="FM12" s="612">
        <v>13</v>
      </c>
      <c r="FN12" s="612">
        <v>19</v>
      </c>
      <c r="FO12" s="612">
        <v>0</v>
      </c>
      <c r="FP12" s="257">
        <v>171</v>
      </c>
      <c r="FR12" s="612">
        <v>0</v>
      </c>
      <c r="FS12" s="612">
        <v>0</v>
      </c>
      <c r="FT12" s="612">
        <v>0</v>
      </c>
      <c r="FU12" s="612">
        <v>0</v>
      </c>
      <c r="FV12" s="612">
        <v>0</v>
      </c>
      <c r="FW12" s="612">
        <v>0</v>
      </c>
      <c r="FX12" s="612">
        <v>0</v>
      </c>
      <c r="FY12" s="612">
        <v>0</v>
      </c>
      <c r="FZ12" s="612">
        <v>0</v>
      </c>
      <c r="GA12" s="612">
        <v>1</v>
      </c>
      <c r="GB12" s="612">
        <v>0</v>
      </c>
      <c r="GC12" s="612">
        <v>0</v>
      </c>
      <c r="GD12" s="257">
        <v>1</v>
      </c>
      <c r="GF12" s="612">
        <v>0</v>
      </c>
      <c r="GG12" s="612">
        <v>0</v>
      </c>
      <c r="GH12" s="612">
        <v>0</v>
      </c>
      <c r="GI12" s="612">
        <v>0</v>
      </c>
      <c r="GJ12" s="612">
        <v>0</v>
      </c>
      <c r="GK12" s="612">
        <v>1</v>
      </c>
      <c r="GL12" s="612">
        <v>0</v>
      </c>
      <c r="GM12" s="612">
        <v>0</v>
      </c>
      <c r="GN12" s="612">
        <v>0</v>
      </c>
      <c r="GO12" s="612">
        <v>0</v>
      </c>
      <c r="GP12" s="612">
        <v>0</v>
      </c>
      <c r="GQ12" s="612">
        <v>0</v>
      </c>
      <c r="GR12" s="257">
        <v>1</v>
      </c>
    </row>
    <row r="13" spans="2:200" ht="13.5" thickBot="1" x14ac:dyDescent="0.25">
      <c r="B13" s="293"/>
      <c r="C13" s="294" t="s">
        <v>201</v>
      </c>
      <c r="E13" s="264">
        <v>61</v>
      </c>
      <c r="F13" s="264">
        <v>29</v>
      </c>
      <c r="G13" s="264">
        <v>47</v>
      </c>
      <c r="H13" s="264">
        <v>53</v>
      </c>
      <c r="I13" s="264">
        <v>44</v>
      </c>
      <c r="J13" s="264">
        <v>64</v>
      </c>
      <c r="K13" s="264">
        <v>59</v>
      </c>
      <c r="L13" s="264">
        <v>65</v>
      </c>
      <c r="M13" s="264">
        <v>38</v>
      </c>
      <c r="N13" s="264">
        <v>60</v>
      </c>
      <c r="O13" s="264">
        <v>48</v>
      </c>
      <c r="P13" s="264">
        <v>0</v>
      </c>
      <c r="Q13" s="264">
        <v>568</v>
      </c>
      <c r="S13" s="264">
        <v>92</v>
      </c>
      <c r="T13" s="264">
        <v>56</v>
      </c>
      <c r="U13" s="264">
        <v>68</v>
      </c>
      <c r="V13" s="264">
        <v>76</v>
      </c>
      <c r="W13" s="264">
        <v>71</v>
      </c>
      <c r="X13" s="264">
        <v>95</v>
      </c>
      <c r="Y13" s="264">
        <v>95</v>
      </c>
      <c r="Z13" s="264">
        <v>65</v>
      </c>
      <c r="AA13" s="264">
        <v>84</v>
      </c>
      <c r="AB13" s="264">
        <v>83</v>
      </c>
      <c r="AC13" s="264">
        <v>90</v>
      </c>
      <c r="AD13" s="264">
        <v>0</v>
      </c>
      <c r="AE13" s="264">
        <v>875</v>
      </c>
      <c r="AH13" s="264">
        <v>10</v>
      </c>
      <c r="AI13" s="264">
        <v>5</v>
      </c>
      <c r="AJ13" s="264">
        <v>0</v>
      </c>
      <c r="AK13" s="264">
        <v>4</v>
      </c>
      <c r="AL13" s="264">
        <v>1</v>
      </c>
      <c r="AM13" s="264">
        <v>15</v>
      </c>
      <c r="AN13" s="264">
        <v>10</v>
      </c>
      <c r="AO13" s="264">
        <v>4</v>
      </c>
      <c r="AP13" s="264">
        <v>8</v>
      </c>
      <c r="AQ13" s="264">
        <v>20</v>
      </c>
      <c r="AR13" s="264">
        <v>8</v>
      </c>
      <c r="AS13" s="264">
        <v>0</v>
      </c>
      <c r="AT13" s="264">
        <v>85</v>
      </c>
      <c r="AU13" s="251"/>
      <c r="AV13" s="459">
        <v>10</v>
      </c>
      <c r="AW13" s="264">
        <v>11</v>
      </c>
      <c r="AX13" s="264">
        <v>1</v>
      </c>
      <c r="AY13" s="264">
        <v>10</v>
      </c>
      <c r="AZ13" s="264">
        <v>5</v>
      </c>
      <c r="BA13" s="264">
        <v>17</v>
      </c>
      <c r="BB13" s="264">
        <v>9</v>
      </c>
      <c r="BC13" s="264">
        <v>6</v>
      </c>
      <c r="BD13" s="264">
        <v>11</v>
      </c>
      <c r="BE13" s="264">
        <v>19</v>
      </c>
      <c r="BF13" s="264">
        <v>10</v>
      </c>
      <c r="BG13" s="264">
        <v>0</v>
      </c>
      <c r="BH13" s="459">
        <v>109</v>
      </c>
      <c r="BI13" s="251"/>
      <c r="BJ13" s="264">
        <v>326</v>
      </c>
      <c r="BK13" s="459">
        <v>230</v>
      </c>
      <c r="BL13" s="264">
        <v>438</v>
      </c>
      <c r="BM13" s="264">
        <v>340</v>
      </c>
      <c r="BN13" s="264">
        <v>314</v>
      </c>
      <c r="BO13" s="264">
        <v>384</v>
      </c>
      <c r="BP13" s="264">
        <v>370</v>
      </c>
      <c r="BQ13" s="264">
        <v>362</v>
      </c>
      <c r="BR13" s="264">
        <v>376</v>
      </c>
      <c r="BS13" s="264">
        <v>380</v>
      </c>
      <c r="BT13" s="264">
        <v>372</v>
      </c>
      <c r="BU13" s="264">
        <v>0</v>
      </c>
      <c r="BV13" s="459">
        <v>3892</v>
      </c>
      <c r="BW13" s="251"/>
      <c r="BX13" s="264">
        <v>120</v>
      </c>
      <c r="BY13" s="264">
        <v>67</v>
      </c>
      <c r="BZ13" s="264">
        <v>259</v>
      </c>
      <c r="CA13" s="264">
        <v>173</v>
      </c>
      <c r="CB13" s="264">
        <v>190</v>
      </c>
      <c r="CC13" s="264">
        <v>405</v>
      </c>
      <c r="CD13" s="264">
        <v>79</v>
      </c>
      <c r="CE13" s="264">
        <v>192</v>
      </c>
      <c r="CF13" s="264">
        <v>566</v>
      </c>
      <c r="CG13" s="264">
        <v>385</v>
      </c>
      <c r="CH13" s="264">
        <v>363</v>
      </c>
      <c r="CI13" s="264">
        <v>0</v>
      </c>
      <c r="CJ13" s="264">
        <v>2799</v>
      </c>
      <c r="CK13" s="251"/>
      <c r="CL13" s="264">
        <v>1102</v>
      </c>
      <c r="CM13" s="264">
        <v>820</v>
      </c>
      <c r="CN13" s="264">
        <v>774</v>
      </c>
      <c r="CO13" s="264">
        <v>772</v>
      </c>
      <c r="CP13" s="264">
        <v>881</v>
      </c>
      <c r="CQ13" s="264">
        <v>730</v>
      </c>
      <c r="CR13" s="264">
        <v>897</v>
      </c>
      <c r="CS13" s="264">
        <v>985</v>
      </c>
      <c r="CT13" s="264">
        <v>953</v>
      </c>
      <c r="CU13" s="264">
        <v>1532</v>
      </c>
      <c r="CV13" s="264">
        <v>1449</v>
      </c>
      <c r="CW13" s="264">
        <v>0</v>
      </c>
      <c r="CX13" s="264">
        <v>10895</v>
      </c>
      <c r="CY13" s="251"/>
      <c r="CZ13" s="264">
        <v>128</v>
      </c>
      <c r="DA13" s="264">
        <v>105</v>
      </c>
      <c r="DB13" s="264">
        <v>131</v>
      </c>
      <c r="DC13" s="264">
        <v>133</v>
      </c>
      <c r="DD13" s="264">
        <v>107</v>
      </c>
      <c r="DE13" s="264">
        <v>99</v>
      </c>
      <c r="DF13" s="264">
        <v>123</v>
      </c>
      <c r="DG13" s="264">
        <v>107</v>
      </c>
      <c r="DH13" s="264">
        <v>109</v>
      </c>
      <c r="DI13" s="264">
        <v>163</v>
      </c>
      <c r="DJ13" s="264">
        <v>145</v>
      </c>
      <c r="DK13" s="264">
        <v>0</v>
      </c>
      <c r="DL13" s="264">
        <v>1350</v>
      </c>
      <c r="DM13" s="282"/>
      <c r="DN13" s="264">
        <v>3412</v>
      </c>
      <c r="DO13" s="264">
        <v>2531</v>
      </c>
      <c r="DP13" s="264">
        <v>3498</v>
      </c>
      <c r="DQ13" s="264">
        <v>3518</v>
      </c>
      <c r="DR13" s="264">
        <v>3528</v>
      </c>
      <c r="DS13" s="264">
        <v>3403</v>
      </c>
      <c r="DT13" s="264">
        <v>4158</v>
      </c>
      <c r="DU13" s="264">
        <v>4177</v>
      </c>
      <c r="DV13" s="264">
        <v>3361</v>
      </c>
      <c r="DW13" s="264">
        <v>4301</v>
      </c>
      <c r="DX13" s="264">
        <v>4020</v>
      </c>
      <c r="DY13" s="264">
        <v>0</v>
      </c>
      <c r="DZ13" s="264">
        <v>39907</v>
      </c>
      <c r="EA13" s="251"/>
      <c r="EB13" s="264">
        <v>3038</v>
      </c>
      <c r="EC13" s="264">
        <v>2143</v>
      </c>
      <c r="ED13" s="264">
        <v>3116</v>
      </c>
      <c r="EE13" s="264">
        <v>2990</v>
      </c>
      <c r="EF13" s="264">
        <v>3104</v>
      </c>
      <c r="EG13" s="264">
        <v>2909</v>
      </c>
      <c r="EH13" s="264">
        <v>3574</v>
      </c>
      <c r="EI13" s="264">
        <v>3702</v>
      </c>
      <c r="EJ13" s="264">
        <v>2931</v>
      </c>
      <c r="EK13" s="264">
        <v>3780</v>
      </c>
      <c r="EL13" s="264">
        <v>3561</v>
      </c>
      <c r="EM13" s="264">
        <v>0</v>
      </c>
      <c r="EN13" s="264">
        <v>34848</v>
      </c>
      <c r="EP13" s="264">
        <v>19</v>
      </c>
      <c r="EQ13" s="264">
        <v>8</v>
      </c>
      <c r="ER13" s="264">
        <v>8</v>
      </c>
      <c r="ES13" s="264">
        <v>9</v>
      </c>
      <c r="ET13" s="264">
        <v>14</v>
      </c>
      <c r="EU13" s="264">
        <v>32</v>
      </c>
      <c r="EV13" s="264">
        <v>5</v>
      </c>
      <c r="EW13" s="264">
        <v>35</v>
      </c>
      <c r="EX13" s="264">
        <v>0</v>
      </c>
      <c r="EY13" s="264">
        <v>32</v>
      </c>
      <c r="EZ13" s="264">
        <v>18</v>
      </c>
      <c r="FA13" s="264">
        <v>0</v>
      </c>
      <c r="FB13" s="459">
        <v>180</v>
      </c>
      <c r="FD13" s="459">
        <v>105</v>
      </c>
      <c r="FE13" s="264">
        <v>86</v>
      </c>
      <c r="FF13" s="264">
        <v>50</v>
      </c>
      <c r="FG13" s="264">
        <v>65</v>
      </c>
      <c r="FH13" s="264">
        <v>59</v>
      </c>
      <c r="FI13" s="264">
        <v>52</v>
      </c>
      <c r="FJ13" s="264">
        <v>91</v>
      </c>
      <c r="FK13" s="264">
        <v>50</v>
      </c>
      <c r="FL13" s="264">
        <v>60</v>
      </c>
      <c r="FM13" s="264">
        <v>43</v>
      </c>
      <c r="FN13" s="264">
        <v>52</v>
      </c>
      <c r="FO13" s="264">
        <v>0</v>
      </c>
      <c r="FP13" s="264">
        <v>713</v>
      </c>
      <c r="FR13" s="264">
        <v>0</v>
      </c>
      <c r="FS13" s="264">
        <v>12</v>
      </c>
      <c r="FT13" s="264">
        <v>20</v>
      </c>
      <c r="FU13" s="264">
        <v>27</v>
      </c>
      <c r="FV13" s="264">
        <v>45</v>
      </c>
      <c r="FW13" s="264">
        <v>39</v>
      </c>
      <c r="FX13" s="264">
        <v>52</v>
      </c>
      <c r="FY13" s="264">
        <v>33</v>
      </c>
      <c r="FZ13" s="264">
        <v>41</v>
      </c>
      <c r="GA13" s="264">
        <v>34</v>
      </c>
      <c r="GB13" s="264">
        <v>93</v>
      </c>
      <c r="GC13" s="264">
        <v>0</v>
      </c>
      <c r="GD13" s="264">
        <v>396</v>
      </c>
      <c r="GF13" s="264">
        <v>250</v>
      </c>
      <c r="GG13" s="264">
        <v>282</v>
      </c>
      <c r="GH13" s="264">
        <v>304</v>
      </c>
      <c r="GI13" s="264">
        <v>427</v>
      </c>
      <c r="GJ13" s="264">
        <v>306</v>
      </c>
      <c r="GK13" s="264">
        <v>371</v>
      </c>
      <c r="GL13" s="264">
        <v>436</v>
      </c>
      <c r="GM13" s="264">
        <v>357</v>
      </c>
      <c r="GN13" s="264">
        <v>329</v>
      </c>
      <c r="GO13" s="264">
        <v>412</v>
      </c>
      <c r="GP13" s="264">
        <v>296</v>
      </c>
      <c r="GQ13" s="264">
        <v>0</v>
      </c>
      <c r="GR13" s="264">
        <v>3770</v>
      </c>
    </row>
    <row r="14" spans="2:200" ht="12" x14ac:dyDescent="0.2">
      <c r="C14" s="265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66"/>
      <c r="AI14" s="266"/>
      <c r="AJ14" s="266"/>
      <c r="AK14" s="266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F14" s="266"/>
      <c r="GG14" s="266"/>
      <c r="GH14" s="266"/>
      <c r="GI14" s="266"/>
      <c r="GJ14" s="251"/>
      <c r="GK14" s="251"/>
      <c r="GL14" s="251"/>
      <c r="GM14" s="251"/>
      <c r="GN14" s="251"/>
      <c r="GO14" s="251"/>
      <c r="GP14" s="251"/>
      <c r="GQ14" s="251"/>
      <c r="GR14" s="251"/>
    </row>
    <row r="15" spans="2:200" x14ac:dyDescent="0.2"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</row>
    <row r="16" spans="2:200" x14ac:dyDescent="0.2"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</row>
    <row r="17" spans="34:135" x14ac:dyDescent="0.2"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</row>
    <row r="18" spans="34:135" x14ac:dyDescent="0.2"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</row>
    <row r="19" spans="34:135" x14ac:dyDescent="0.2"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</row>
    <row r="20" spans="34:135" x14ac:dyDescent="0.2"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</row>
    <row r="21" spans="34:135" x14ac:dyDescent="0.2"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</row>
    <row r="22" spans="34:135" x14ac:dyDescent="0.2"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</row>
    <row r="23" spans="34:135" x14ac:dyDescent="0.2"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</row>
    <row r="24" spans="34:135" x14ac:dyDescent="0.2"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</row>
    <row r="25" spans="34:135" x14ac:dyDescent="0.2"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251"/>
      <c r="DZ25" s="251"/>
      <c r="EA25" s="251"/>
      <c r="EB25" s="251"/>
      <c r="EC25" s="251"/>
      <c r="ED25" s="251"/>
      <c r="EE25" s="251"/>
    </row>
    <row r="26" spans="34:135" x14ac:dyDescent="0.2"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251"/>
      <c r="DZ26" s="251"/>
      <c r="EA26" s="251"/>
      <c r="EB26" s="251"/>
      <c r="EC26" s="251"/>
      <c r="ED26" s="251"/>
      <c r="EE26" s="251"/>
    </row>
    <row r="27" spans="34:135" x14ac:dyDescent="0.2"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</row>
    <row r="28" spans="34:135" x14ac:dyDescent="0.2"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</row>
    <row r="29" spans="34:135" x14ac:dyDescent="0.2"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251"/>
      <c r="DL29" s="251"/>
      <c r="DM29" s="251"/>
      <c r="DN29" s="251"/>
      <c r="DO29" s="251"/>
      <c r="DP29" s="251"/>
      <c r="DQ29" s="251"/>
      <c r="DR29" s="251"/>
      <c r="DS29" s="251"/>
      <c r="DT29" s="251"/>
      <c r="DU29" s="251"/>
      <c r="DV29" s="251"/>
      <c r="DW29" s="251"/>
      <c r="DX29" s="251"/>
      <c r="DY29" s="251"/>
      <c r="DZ29" s="251"/>
      <c r="EA29" s="251"/>
      <c r="EB29" s="251"/>
      <c r="EC29" s="251"/>
      <c r="ED29" s="251"/>
      <c r="EE29" s="251"/>
    </row>
    <row r="30" spans="34:135" x14ac:dyDescent="0.2"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251"/>
    </row>
    <row r="31" spans="34:135" x14ac:dyDescent="0.2"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1"/>
      <c r="EC31" s="251"/>
      <c r="ED31" s="251"/>
      <c r="EE31" s="251"/>
    </row>
    <row r="32" spans="34:135" x14ac:dyDescent="0.2"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</row>
    <row r="33" spans="34:135" x14ac:dyDescent="0.2"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</row>
    <row r="34" spans="34:135" x14ac:dyDescent="0.2"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251"/>
      <c r="DZ34" s="251"/>
      <c r="EA34" s="251"/>
      <c r="EB34" s="251"/>
      <c r="EC34" s="251"/>
      <c r="ED34" s="251"/>
      <c r="EE34" s="251"/>
    </row>
    <row r="35" spans="34:135" x14ac:dyDescent="0.2"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</row>
    <row r="36" spans="34:135" x14ac:dyDescent="0.2"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251"/>
      <c r="DZ36" s="251"/>
      <c r="EA36" s="251"/>
      <c r="EB36" s="251"/>
      <c r="EC36" s="251"/>
      <c r="ED36" s="251"/>
      <c r="EE36" s="251"/>
    </row>
    <row r="37" spans="34:135" x14ac:dyDescent="0.2"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251"/>
      <c r="DZ37" s="251"/>
      <c r="EA37" s="251"/>
      <c r="EB37" s="251"/>
      <c r="EC37" s="251"/>
      <c r="ED37" s="251"/>
      <c r="EE37" s="251"/>
    </row>
    <row r="38" spans="34:135" x14ac:dyDescent="0.2"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251"/>
      <c r="DL38" s="251"/>
      <c r="DM38" s="251"/>
      <c r="DN38" s="251"/>
      <c r="DO38" s="251"/>
      <c r="DP38" s="251"/>
      <c r="DQ38" s="251"/>
      <c r="DR38" s="251"/>
      <c r="DS38" s="251"/>
      <c r="DT38" s="251"/>
      <c r="DU38" s="251"/>
      <c r="DV38" s="251"/>
      <c r="DW38" s="251"/>
      <c r="DX38" s="251"/>
      <c r="DY38" s="251"/>
      <c r="DZ38" s="251"/>
      <c r="EA38" s="251"/>
      <c r="EB38" s="251"/>
      <c r="EC38" s="251"/>
      <c r="ED38" s="251"/>
      <c r="EE38" s="251"/>
    </row>
    <row r="39" spans="34:135" x14ac:dyDescent="0.2"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</row>
    <row r="40" spans="34:135" x14ac:dyDescent="0.2"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251"/>
      <c r="DZ40" s="251"/>
      <c r="EA40" s="251"/>
      <c r="EB40" s="251"/>
      <c r="EC40" s="251"/>
      <c r="ED40" s="251"/>
      <c r="EE40" s="251"/>
    </row>
    <row r="41" spans="34:135" x14ac:dyDescent="0.2"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</row>
    <row r="42" spans="34:135" x14ac:dyDescent="0.2"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</row>
    <row r="43" spans="34:135" x14ac:dyDescent="0.2"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  <c r="CH43" s="270"/>
      <c r="CI43" s="270"/>
      <c r="CJ43" s="270"/>
      <c r="CK43" s="270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</row>
    <row r="44" spans="34:135" x14ac:dyDescent="0.2"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</row>
    <row r="45" spans="34:135" x14ac:dyDescent="0.2"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</row>
    <row r="46" spans="34:135" x14ac:dyDescent="0.2"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270"/>
      <c r="CT46" s="270"/>
      <c r="CU46" s="270"/>
      <c r="CV46" s="270"/>
      <c r="CW46" s="270"/>
      <c r="CX46" s="270"/>
      <c r="CZ46" s="270"/>
      <c r="DA46" s="270"/>
      <c r="DB46" s="270"/>
      <c r="DC46" s="270"/>
      <c r="DD46" s="270"/>
      <c r="DE46" s="270"/>
      <c r="DF46" s="270"/>
      <c r="DG46" s="270"/>
      <c r="DH46" s="270"/>
      <c r="DI46" s="270"/>
      <c r="DJ46" s="270"/>
      <c r="DK46" s="270"/>
      <c r="DL46" s="270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</row>
    <row r="47" spans="34:135" x14ac:dyDescent="0.2"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  <c r="CH47" s="270"/>
      <c r="CI47" s="270"/>
      <c r="CJ47" s="270"/>
      <c r="CK47" s="270"/>
      <c r="CL47" s="270"/>
      <c r="CM47" s="270"/>
      <c r="CN47" s="270"/>
      <c r="CO47" s="270"/>
      <c r="CP47" s="270"/>
      <c r="CQ47" s="270"/>
      <c r="CR47" s="270"/>
      <c r="CS47" s="270"/>
      <c r="CT47" s="270"/>
      <c r="CU47" s="270"/>
      <c r="CV47" s="270"/>
      <c r="CW47" s="270"/>
      <c r="CX47" s="270"/>
      <c r="CZ47" s="270"/>
      <c r="DA47" s="270"/>
      <c r="DB47" s="270"/>
      <c r="DC47" s="270"/>
      <c r="DD47" s="270"/>
      <c r="DE47" s="270"/>
      <c r="DF47" s="270"/>
      <c r="DG47" s="270"/>
      <c r="DH47" s="270"/>
      <c r="DI47" s="270"/>
      <c r="DJ47" s="270"/>
      <c r="DK47" s="270"/>
      <c r="DL47" s="270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</row>
    <row r="48" spans="34:135" x14ac:dyDescent="0.2">
      <c r="CL48" s="270"/>
      <c r="CM48" s="270"/>
      <c r="CN48" s="270"/>
      <c r="CO48" s="270"/>
      <c r="CP48" s="270"/>
      <c r="CQ48" s="270"/>
      <c r="CR48" s="270"/>
      <c r="CS48" s="270"/>
      <c r="CT48" s="270"/>
      <c r="CU48" s="270"/>
      <c r="CV48" s="270"/>
      <c r="CW48" s="270"/>
      <c r="CX48" s="270"/>
      <c r="CZ48" s="270"/>
      <c r="DA48" s="270"/>
      <c r="DB48" s="270"/>
      <c r="DC48" s="270"/>
      <c r="DD48" s="270"/>
      <c r="DE48" s="270"/>
      <c r="DF48" s="270"/>
      <c r="DG48" s="270"/>
      <c r="DH48" s="270"/>
      <c r="DI48" s="270"/>
      <c r="DJ48" s="270"/>
      <c r="DK48" s="270"/>
      <c r="DL48" s="270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</row>
    <row r="49" spans="90:130" x14ac:dyDescent="0.2">
      <c r="CL49" s="270"/>
      <c r="CM49" s="270"/>
      <c r="CN49" s="270"/>
      <c r="CO49" s="270"/>
      <c r="CP49" s="270"/>
      <c r="CQ49" s="270"/>
      <c r="CR49" s="270"/>
      <c r="CS49" s="270"/>
      <c r="CT49" s="270"/>
      <c r="CU49" s="270"/>
      <c r="CV49" s="270"/>
      <c r="CW49" s="270"/>
      <c r="CX49" s="270"/>
      <c r="CZ49" s="270"/>
      <c r="DA49" s="270"/>
      <c r="DB49" s="270"/>
      <c r="DC49" s="270"/>
      <c r="DD49" s="270"/>
      <c r="DE49" s="270"/>
      <c r="DF49" s="270"/>
      <c r="DG49" s="270"/>
      <c r="DH49" s="270"/>
      <c r="DI49" s="270"/>
      <c r="DJ49" s="270"/>
      <c r="DK49" s="270"/>
      <c r="DL49" s="270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251"/>
      <c r="DZ49" s="251"/>
    </row>
  </sheetData>
  <autoFilter ref="B5:C13" xr:uid="{00000000-0001-0000-1A00-000000000000}"/>
  <mergeCells count="22"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topLeftCell="Q1" workbookViewId="0">
      <pane ySplit="2" topLeftCell="A6" activePane="bottomLeft" state="frozen"/>
      <selection activeCell="Q37" sqref="Q37"/>
      <selection pane="bottomLeft" activeCell="Q37" sqref="A1:XFD1048576"/>
    </sheetView>
  </sheetViews>
  <sheetFormatPr baseColWidth="10" defaultRowHeight="12.75" x14ac:dyDescent="0.2"/>
  <cols>
    <col min="1" max="1" width="5.42578125" style="243" customWidth="1"/>
    <col min="2" max="2" width="9" style="243" bestFit="1" customWidth="1"/>
    <col min="3" max="3" width="31.5703125" style="243" customWidth="1"/>
    <col min="4" max="4" width="2" style="244" customWidth="1"/>
    <col min="5" max="5" width="17.42578125" style="244" hidden="1" customWidth="1"/>
    <col min="6" max="6" width="14.28515625" style="244" hidden="1" customWidth="1"/>
    <col min="7" max="9" width="16.5703125" style="243" hidden="1" customWidth="1"/>
    <col min="10" max="10" width="12.140625" style="243" hidden="1" customWidth="1"/>
    <col min="11" max="11" width="11.5703125" style="244" bestFit="1" customWidth="1"/>
    <col min="12" max="12" width="15.7109375" style="244" bestFit="1" customWidth="1"/>
    <col min="13" max="13" width="14.85546875" style="244" bestFit="1" customWidth="1"/>
    <col min="14" max="14" width="10.85546875" bestFit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1047" t="s">
        <v>449</v>
      </c>
      <c r="F1" s="1048"/>
      <c r="G1" s="1048"/>
      <c r="H1" s="1048"/>
      <c r="I1" s="1048"/>
      <c r="J1" s="1048"/>
      <c r="K1" s="1048"/>
      <c r="L1" s="1048"/>
      <c r="M1" s="1048"/>
      <c r="N1" s="1049"/>
      <c r="O1" s="1092" t="s">
        <v>450</v>
      </c>
      <c r="P1" s="1093"/>
      <c r="Q1" s="1093"/>
      <c r="R1" s="1093"/>
      <c r="S1" s="1093"/>
      <c r="T1" s="1093"/>
      <c r="U1" s="1093"/>
      <c r="V1" s="1093"/>
      <c r="W1" s="1094"/>
      <c r="X1" s="1051" t="s">
        <v>451</v>
      </c>
      <c r="Y1" s="1052"/>
      <c r="Z1" s="1052"/>
      <c r="AA1" s="1052"/>
      <c r="AB1" s="1052"/>
      <c r="AC1" s="1052"/>
      <c r="AD1" s="1052"/>
      <c r="AE1" s="1052"/>
      <c r="AF1" s="1053"/>
      <c r="AG1" s="1091" t="s">
        <v>452</v>
      </c>
      <c r="AH1" s="1050"/>
      <c r="AI1" s="1050"/>
      <c r="AJ1" s="1050"/>
      <c r="AK1" s="1050"/>
      <c r="AL1" s="1050"/>
      <c r="AM1" s="1050"/>
      <c r="AN1" s="1050"/>
      <c r="AO1" s="1050"/>
    </row>
    <row r="2" spans="2:41" ht="144.75" thickBot="1" x14ac:dyDescent="0.25">
      <c r="C2" s="247" t="s">
        <v>542</v>
      </c>
      <c r="D2" s="682"/>
      <c r="E2" s="683" t="s">
        <v>479</v>
      </c>
      <c r="F2" s="684" t="s">
        <v>480</v>
      </c>
      <c r="G2" s="685" t="s">
        <v>493</v>
      </c>
      <c r="H2" s="685" t="s">
        <v>494</v>
      </c>
      <c r="I2" s="685"/>
      <c r="J2" s="685" t="s">
        <v>481</v>
      </c>
      <c r="K2" s="685" t="s">
        <v>482</v>
      </c>
      <c r="L2" s="685" t="s">
        <v>477</v>
      </c>
      <c r="M2" s="685" t="s">
        <v>483</v>
      </c>
      <c r="N2" s="686" t="s">
        <v>484</v>
      </c>
      <c r="O2" s="296" t="s">
        <v>216</v>
      </c>
      <c r="P2" s="296" t="s">
        <v>217</v>
      </c>
      <c r="Q2" s="685" t="s">
        <v>517</v>
      </c>
      <c r="R2" s="685" t="s">
        <v>518</v>
      </c>
      <c r="S2" s="685" t="s">
        <v>481</v>
      </c>
      <c r="T2" s="685" t="s">
        <v>482</v>
      </c>
      <c r="U2" s="295" t="s">
        <v>519</v>
      </c>
      <c r="V2" s="295" t="s">
        <v>423</v>
      </c>
      <c r="W2" s="794" t="s">
        <v>524</v>
      </c>
      <c r="X2" s="799" t="s">
        <v>216</v>
      </c>
      <c r="Y2" s="296" t="s">
        <v>217</v>
      </c>
      <c r="Z2" s="685" t="s">
        <v>517</v>
      </c>
      <c r="AA2" s="685" t="s">
        <v>518</v>
      </c>
      <c r="AB2" s="685" t="s">
        <v>481</v>
      </c>
      <c r="AC2" s="685" t="s">
        <v>482</v>
      </c>
      <c r="AD2" s="295" t="s">
        <v>519</v>
      </c>
      <c r="AE2" s="295" t="s">
        <v>423</v>
      </c>
      <c r="AF2" s="800" t="s">
        <v>424</v>
      </c>
      <c r="AG2" s="296" t="s">
        <v>216</v>
      </c>
      <c r="AH2" s="296" t="s">
        <v>217</v>
      </c>
      <c r="AI2" s="685" t="s">
        <v>517</v>
      </c>
      <c r="AJ2" s="685" t="s">
        <v>518</v>
      </c>
      <c r="AK2" s="685" t="s">
        <v>481</v>
      </c>
      <c r="AL2" s="685" t="s">
        <v>482</v>
      </c>
      <c r="AM2" s="295" t="s">
        <v>519</v>
      </c>
      <c r="AN2" s="295" t="s">
        <v>423</v>
      </c>
      <c r="AO2" s="297" t="s">
        <v>424</v>
      </c>
    </row>
    <row r="3" spans="2:41" ht="6" customHeight="1" thickBot="1" x14ac:dyDescent="0.25">
      <c r="E3" s="689"/>
      <c r="F3" s="690"/>
      <c r="G3" s="691"/>
      <c r="H3" s="691"/>
      <c r="I3" s="691"/>
      <c r="J3" s="691"/>
      <c r="K3" s="690"/>
      <c r="L3" s="690"/>
      <c r="M3" s="690"/>
      <c r="N3" s="692"/>
      <c r="X3" s="801"/>
      <c r="Y3" s="802"/>
      <c r="Z3" s="802"/>
      <c r="AA3" s="802"/>
      <c r="AB3" s="802"/>
      <c r="AC3" s="802"/>
      <c r="AD3" s="802"/>
      <c r="AE3" s="802"/>
      <c r="AF3" s="692"/>
    </row>
    <row r="4" spans="2:41" ht="6" customHeight="1" x14ac:dyDescent="0.2">
      <c r="E4" s="298"/>
      <c r="F4" s="299"/>
      <c r="G4" s="299"/>
      <c r="H4" s="299"/>
      <c r="I4" s="299"/>
      <c r="J4" s="299"/>
      <c r="K4" s="299"/>
      <c r="L4" s="299"/>
      <c r="M4" s="299"/>
      <c r="N4" s="300"/>
      <c r="O4" s="687"/>
      <c r="P4" s="300"/>
      <c r="Q4" s="300"/>
      <c r="R4" s="300"/>
      <c r="S4" s="300"/>
      <c r="T4" s="300"/>
      <c r="U4" s="300"/>
      <c r="V4" s="300"/>
      <c r="W4" s="795"/>
      <c r="X4" s="803"/>
      <c r="Y4" s="300"/>
      <c r="Z4" s="300"/>
      <c r="AA4" s="300"/>
      <c r="AB4" s="300"/>
      <c r="AC4" s="300"/>
      <c r="AD4" s="300"/>
      <c r="AE4" s="300"/>
      <c r="AF4" s="300"/>
      <c r="AG4" s="687"/>
      <c r="AH4" s="300"/>
      <c r="AI4" s="300"/>
      <c r="AJ4" s="300"/>
      <c r="AK4" s="300"/>
      <c r="AL4" s="300"/>
      <c r="AM4" s="300"/>
    </row>
    <row r="5" spans="2:41" ht="13.5" thickBot="1" x14ac:dyDescent="0.25">
      <c r="B5" s="287" t="s">
        <v>93</v>
      </c>
      <c r="C5" s="288" t="s">
        <v>94</v>
      </c>
      <c r="E5" s="614"/>
      <c r="F5" s="615"/>
      <c r="G5" s="615"/>
      <c r="H5" s="615"/>
      <c r="I5" s="615"/>
      <c r="J5" s="615"/>
      <c r="K5" s="615"/>
      <c r="L5" s="615"/>
      <c r="M5" s="615"/>
      <c r="N5" s="616"/>
      <c r="O5" s="688"/>
      <c r="P5" s="616"/>
      <c r="Q5" s="616"/>
      <c r="R5" s="616"/>
      <c r="S5" s="616"/>
      <c r="T5" s="616"/>
      <c r="U5" s="616"/>
      <c r="V5" s="616"/>
      <c r="W5" s="796"/>
      <c r="X5" s="809"/>
      <c r="Y5" s="810"/>
      <c r="Z5" s="810"/>
      <c r="AA5" s="810"/>
      <c r="AB5" s="810"/>
      <c r="AC5" s="810"/>
      <c r="AD5" s="810"/>
      <c r="AE5" s="810"/>
      <c r="AF5" s="810"/>
      <c r="AG5" s="688"/>
      <c r="AH5" s="616"/>
      <c r="AI5" s="616"/>
      <c r="AJ5" s="616"/>
      <c r="AK5" s="616"/>
      <c r="AL5" s="616"/>
      <c r="AM5" s="616"/>
    </row>
    <row r="6" spans="2:41" x14ac:dyDescent="0.2">
      <c r="B6" s="303">
        <v>107307</v>
      </c>
      <c r="C6" s="147" t="s">
        <v>95</v>
      </c>
      <c r="D6" s="301"/>
      <c r="E6" s="693">
        <v>5784</v>
      </c>
      <c r="F6" s="681">
        <v>2707</v>
      </c>
      <c r="G6" s="269">
        <v>763</v>
      </c>
      <c r="H6" s="269">
        <v>412</v>
      </c>
      <c r="I6" s="269"/>
      <c r="J6" s="609">
        <v>2600</v>
      </c>
      <c r="K6" s="609">
        <v>232</v>
      </c>
      <c r="L6" s="609">
        <v>171</v>
      </c>
      <c r="M6" s="609">
        <v>100</v>
      </c>
      <c r="N6" s="694">
        <v>655</v>
      </c>
      <c r="O6" s="693">
        <v>5783</v>
      </c>
      <c r="P6" s="681">
        <v>2726</v>
      </c>
      <c r="Q6" s="269">
        <v>1854</v>
      </c>
      <c r="R6" s="269">
        <v>1046</v>
      </c>
      <c r="S6" s="609">
        <v>2642</v>
      </c>
      <c r="T6" s="609">
        <v>240</v>
      </c>
      <c r="U6" s="770">
        <v>196</v>
      </c>
      <c r="V6" s="609">
        <v>119</v>
      </c>
      <c r="W6" s="797">
        <v>887</v>
      </c>
      <c r="X6" s="811">
        <v>5881</v>
      </c>
      <c r="Y6" s="812">
        <v>2774</v>
      </c>
      <c r="Z6" s="813">
        <v>1891</v>
      </c>
      <c r="AA6" s="813">
        <v>1057</v>
      </c>
      <c r="AB6" s="814">
        <v>2637</v>
      </c>
      <c r="AC6" s="814">
        <v>205</v>
      </c>
      <c r="AD6" s="815">
        <v>164</v>
      </c>
      <c r="AE6" s="609">
        <v>111</v>
      </c>
      <c r="AF6" s="816">
        <v>841</v>
      </c>
      <c r="AG6" s="798"/>
      <c r="AH6" s="617"/>
      <c r="AI6" s="619"/>
      <c r="AJ6" s="618"/>
      <c r="AK6" s="617"/>
      <c r="AL6" s="617"/>
      <c r="AM6" s="617"/>
    </row>
    <row r="7" spans="2:41" x14ac:dyDescent="0.2">
      <c r="B7" s="303">
        <v>107308</v>
      </c>
      <c r="C7" s="147" t="s">
        <v>96</v>
      </c>
      <c r="D7" s="301"/>
      <c r="E7" s="693">
        <v>3504</v>
      </c>
      <c r="F7" s="681">
        <v>1664</v>
      </c>
      <c r="G7" s="269">
        <v>500</v>
      </c>
      <c r="H7" s="269">
        <v>226</v>
      </c>
      <c r="I7" s="269"/>
      <c r="J7" s="609">
        <v>1309</v>
      </c>
      <c r="K7" s="609">
        <v>200</v>
      </c>
      <c r="L7" s="609">
        <v>449</v>
      </c>
      <c r="M7" s="609">
        <v>89</v>
      </c>
      <c r="N7" s="694">
        <v>603</v>
      </c>
      <c r="O7" s="693">
        <v>3546</v>
      </c>
      <c r="P7" s="681">
        <v>1710</v>
      </c>
      <c r="Q7" s="269">
        <v>1216</v>
      </c>
      <c r="R7" s="269">
        <v>558</v>
      </c>
      <c r="S7" s="609">
        <v>1285</v>
      </c>
      <c r="T7" s="609">
        <v>204</v>
      </c>
      <c r="U7" s="770">
        <v>465</v>
      </c>
      <c r="V7" s="609">
        <v>89</v>
      </c>
      <c r="W7" s="797">
        <v>672</v>
      </c>
      <c r="X7" s="693">
        <v>3593</v>
      </c>
      <c r="Y7" s="681">
        <v>1726</v>
      </c>
      <c r="Z7" s="269">
        <v>1217</v>
      </c>
      <c r="AA7" s="269">
        <v>561</v>
      </c>
      <c r="AB7" s="609">
        <v>1319</v>
      </c>
      <c r="AC7" s="609">
        <v>200</v>
      </c>
      <c r="AD7" s="770">
        <v>492</v>
      </c>
      <c r="AE7" s="609">
        <v>89</v>
      </c>
      <c r="AF7" s="694">
        <v>641</v>
      </c>
      <c r="AG7" s="798"/>
      <c r="AH7" s="617"/>
      <c r="AI7" s="619"/>
      <c r="AJ7" s="618"/>
      <c r="AK7" s="617"/>
      <c r="AL7" s="617"/>
      <c r="AM7" s="617"/>
    </row>
    <row r="8" spans="2:41" x14ac:dyDescent="0.2">
      <c r="B8" s="303">
        <v>107353</v>
      </c>
      <c r="C8" s="147" t="s">
        <v>97</v>
      </c>
      <c r="D8" s="301"/>
      <c r="E8" s="693">
        <v>1891</v>
      </c>
      <c r="F8" s="681">
        <v>772</v>
      </c>
      <c r="G8" s="269">
        <v>304</v>
      </c>
      <c r="H8" s="269">
        <v>147</v>
      </c>
      <c r="I8" s="269"/>
      <c r="J8" s="609">
        <v>848</v>
      </c>
      <c r="K8" s="609">
        <v>145</v>
      </c>
      <c r="L8" s="609">
        <v>164</v>
      </c>
      <c r="M8" s="609">
        <v>81</v>
      </c>
      <c r="N8" s="694">
        <v>362</v>
      </c>
      <c r="O8" s="693">
        <v>1967</v>
      </c>
      <c r="P8" s="681">
        <v>861</v>
      </c>
      <c r="Q8" s="269">
        <v>723</v>
      </c>
      <c r="R8" s="269">
        <v>341</v>
      </c>
      <c r="S8" s="609">
        <v>848</v>
      </c>
      <c r="T8" s="609">
        <v>150</v>
      </c>
      <c r="U8" s="609">
        <v>180</v>
      </c>
      <c r="V8" s="609">
        <v>81</v>
      </c>
      <c r="W8" s="797">
        <v>449</v>
      </c>
      <c r="X8" s="693">
        <v>2179</v>
      </c>
      <c r="Y8" s="681">
        <v>916</v>
      </c>
      <c r="Z8" s="269">
        <v>781</v>
      </c>
      <c r="AA8" s="269">
        <v>341</v>
      </c>
      <c r="AB8" s="609">
        <v>847</v>
      </c>
      <c r="AC8" s="609">
        <v>171</v>
      </c>
      <c r="AD8" s="609">
        <v>184</v>
      </c>
      <c r="AE8" s="609">
        <v>66</v>
      </c>
      <c r="AF8" s="694">
        <v>545</v>
      </c>
      <c r="AG8" s="798"/>
      <c r="AH8" s="617"/>
      <c r="AI8" s="619"/>
      <c r="AJ8" s="618"/>
      <c r="AK8" s="617"/>
      <c r="AL8" s="617"/>
      <c r="AM8" s="617"/>
    </row>
    <row r="9" spans="2:41" x14ac:dyDescent="0.2">
      <c r="B9" s="303">
        <v>107356</v>
      </c>
      <c r="C9" s="147" t="s">
        <v>98</v>
      </c>
      <c r="D9" s="301"/>
      <c r="E9" s="693">
        <v>2883</v>
      </c>
      <c r="F9" s="681">
        <v>1351</v>
      </c>
      <c r="G9" s="269">
        <v>512</v>
      </c>
      <c r="H9" s="269">
        <v>210</v>
      </c>
      <c r="I9" s="269"/>
      <c r="J9" s="609">
        <v>763</v>
      </c>
      <c r="K9" s="609">
        <v>176</v>
      </c>
      <c r="L9" s="609">
        <v>235</v>
      </c>
      <c r="M9" s="609">
        <v>81</v>
      </c>
      <c r="N9" s="694">
        <v>498</v>
      </c>
      <c r="O9" s="693">
        <v>2825</v>
      </c>
      <c r="P9" s="681">
        <v>1337</v>
      </c>
      <c r="Q9" s="269">
        <v>1022</v>
      </c>
      <c r="R9" s="269">
        <v>524</v>
      </c>
      <c r="S9" s="609">
        <v>881</v>
      </c>
      <c r="T9" s="609">
        <v>147</v>
      </c>
      <c r="U9" s="609">
        <v>249</v>
      </c>
      <c r="V9" s="609">
        <v>82</v>
      </c>
      <c r="W9" s="797">
        <v>547</v>
      </c>
      <c r="X9" s="693">
        <v>2836</v>
      </c>
      <c r="Y9" s="681">
        <v>1360</v>
      </c>
      <c r="Z9" s="269">
        <v>1033</v>
      </c>
      <c r="AA9" s="269">
        <v>513</v>
      </c>
      <c r="AB9" s="609">
        <v>1003</v>
      </c>
      <c r="AC9" s="609">
        <v>163</v>
      </c>
      <c r="AD9" s="609">
        <v>248</v>
      </c>
      <c r="AE9" s="609">
        <v>58</v>
      </c>
      <c r="AF9" s="694">
        <v>536</v>
      </c>
      <c r="AG9" s="798"/>
      <c r="AH9" s="617"/>
      <c r="AI9" s="619"/>
      <c r="AJ9" s="618"/>
      <c r="AK9" s="617"/>
      <c r="AL9" s="617"/>
      <c r="AM9" s="617"/>
    </row>
    <row r="10" spans="2:41" x14ac:dyDescent="0.2">
      <c r="B10" s="303">
        <v>107357</v>
      </c>
      <c r="C10" s="147" t="s">
        <v>99</v>
      </c>
      <c r="D10" s="301"/>
      <c r="E10" s="693">
        <v>2779</v>
      </c>
      <c r="F10" s="681">
        <v>1182</v>
      </c>
      <c r="G10" s="269">
        <v>529</v>
      </c>
      <c r="H10" s="269">
        <v>231</v>
      </c>
      <c r="I10" s="269"/>
      <c r="J10" s="609">
        <v>1732</v>
      </c>
      <c r="K10" s="609">
        <v>172</v>
      </c>
      <c r="L10" s="609">
        <v>489</v>
      </c>
      <c r="M10" s="609">
        <v>80</v>
      </c>
      <c r="N10" s="694">
        <v>508</v>
      </c>
      <c r="O10" s="693">
        <v>2846</v>
      </c>
      <c r="P10" s="681">
        <v>1211</v>
      </c>
      <c r="Q10" s="269">
        <v>1093</v>
      </c>
      <c r="R10" s="269">
        <v>534</v>
      </c>
      <c r="S10" s="609">
        <v>1875</v>
      </c>
      <c r="T10" s="609">
        <v>142</v>
      </c>
      <c r="U10" s="609">
        <v>502</v>
      </c>
      <c r="V10" s="609">
        <v>69</v>
      </c>
      <c r="W10" s="797">
        <v>559</v>
      </c>
      <c r="X10" s="693">
        <v>2894</v>
      </c>
      <c r="Y10" s="681">
        <v>1271</v>
      </c>
      <c r="Z10" s="269">
        <v>1113</v>
      </c>
      <c r="AA10" s="269">
        <v>545</v>
      </c>
      <c r="AB10" s="609">
        <v>2025</v>
      </c>
      <c r="AC10" s="609">
        <v>151</v>
      </c>
      <c r="AD10" s="609">
        <v>520</v>
      </c>
      <c r="AE10" s="609">
        <v>77</v>
      </c>
      <c r="AF10" s="694">
        <v>533</v>
      </c>
      <c r="AG10" s="798"/>
      <c r="AH10" s="617"/>
      <c r="AI10" s="619"/>
      <c r="AJ10" s="618"/>
      <c r="AK10" s="617"/>
      <c r="AL10" s="617"/>
      <c r="AM10" s="617"/>
    </row>
    <row r="11" spans="2:41" x14ac:dyDescent="0.2">
      <c r="B11" s="303">
        <v>107400</v>
      </c>
      <c r="C11" s="147" t="s">
        <v>100</v>
      </c>
      <c r="D11" s="301"/>
      <c r="E11" s="693">
        <v>136</v>
      </c>
      <c r="F11" s="681">
        <v>47</v>
      </c>
      <c r="G11" s="269">
        <v>15</v>
      </c>
      <c r="H11" s="269">
        <v>5</v>
      </c>
      <c r="I11" s="269"/>
      <c r="J11" s="609">
        <v>26</v>
      </c>
      <c r="K11" s="609">
        <v>2</v>
      </c>
      <c r="L11" s="609">
        <v>0</v>
      </c>
      <c r="M11" s="609">
        <v>1</v>
      </c>
      <c r="N11" s="694">
        <v>9</v>
      </c>
      <c r="O11" s="693">
        <v>135</v>
      </c>
      <c r="P11" s="681">
        <v>47</v>
      </c>
      <c r="Q11" s="269">
        <v>40</v>
      </c>
      <c r="R11" s="269">
        <v>28</v>
      </c>
      <c r="S11" s="609">
        <v>23</v>
      </c>
      <c r="T11" s="609">
        <v>1</v>
      </c>
      <c r="U11" s="609">
        <v>0</v>
      </c>
      <c r="V11" s="609">
        <v>0</v>
      </c>
      <c r="W11" s="797">
        <v>8</v>
      </c>
      <c r="X11" s="693">
        <v>136</v>
      </c>
      <c r="Y11" s="681">
        <v>46</v>
      </c>
      <c r="Z11" s="269">
        <v>34</v>
      </c>
      <c r="AA11" s="269">
        <v>30</v>
      </c>
      <c r="AB11" s="609">
        <v>27</v>
      </c>
      <c r="AC11" s="609">
        <v>1</v>
      </c>
      <c r="AD11" s="609">
        <v>0</v>
      </c>
      <c r="AE11" s="609">
        <v>0</v>
      </c>
      <c r="AF11" s="694">
        <v>8</v>
      </c>
      <c r="AG11" s="798"/>
      <c r="AH11" s="617"/>
      <c r="AI11" s="619"/>
      <c r="AJ11" s="618"/>
      <c r="AK11" s="617"/>
      <c r="AL11" s="617"/>
      <c r="AM11" s="617"/>
    </row>
    <row r="12" spans="2:41" ht="13.5" thickBot="1" x14ac:dyDescent="0.25">
      <c r="B12" s="302">
        <v>107756</v>
      </c>
      <c r="C12" s="149" t="s">
        <v>101</v>
      </c>
      <c r="D12" s="301"/>
      <c r="E12" s="693">
        <v>830</v>
      </c>
      <c r="F12" s="681">
        <v>414</v>
      </c>
      <c r="G12" s="269">
        <v>110</v>
      </c>
      <c r="H12" s="269">
        <v>61</v>
      </c>
      <c r="I12" s="269"/>
      <c r="J12" s="609">
        <v>427</v>
      </c>
      <c r="K12" s="609">
        <v>48</v>
      </c>
      <c r="L12" s="609">
        <v>115</v>
      </c>
      <c r="M12" s="609">
        <v>24</v>
      </c>
      <c r="N12" s="694">
        <v>131</v>
      </c>
      <c r="O12" s="693">
        <v>893</v>
      </c>
      <c r="P12" s="681">
        <v>419</v>
      </c>
      <c r="Q12" s="269">
        <v>254</v>
      </c>
      <c r="R12" s="269">
        <v>139</v>
      </c>
      <c r="S12" s="609">
        <v>414</v>
      </c>
      <c r="T12" s="609">
        <v>56</v>
      </c>
      <c r="U12" s="609">
        <v>120</v>
      </c>
      <c r="V12" s="609">
        <v>20</v>
      </c>
      <c r="W12" s="797">
        <v>171</v>
      </c>
      <c r="X12" s="804">
        <v>911</v>
      </c>
      <c r="Y12" s="805">
        <v>421</v>
      </c>
      <c r="Z12" s="806">
        <v>261</v>
      </c>
      <c r="AA12" s="806">
        <v>143</v>
      </c>
      <c r="AB12" s="807">
        <v>511</v>
      </c>
      <c r="AC12" s="807">
        <v>54</v>
      </c>
      <c r="AD12" s="807">
        <v>127</v>
      </c>
      <c r="AE12" s="807">
        <v>19</v>
      </c>
      <c r="AF12" s="808">
        <v>172</v>
      </c>
      <c r="AG12" s="798"/>
      <c r="AH12" s="617"/>
      <c r="AI12" s="619"/>
      <c r="AJ12" s="618"/>
      <c r="AK12" s="617"/>
      <c r="AL12" s="617"/>
      <c r="AM12" s="617"/>
    </row>
    <row r="13" spans="2:41" x14ac:dyDescent="0.2">
      <c r="D13" s="243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2:41" x14ac:dyDescent="0.2">
      <c r="D14" s="243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2:41" x14ac:dyDescent="0.2">
      <c r="D15" s="243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2:41" x14ac:dyDescent="0.2">
      <c r="D16" s="243"/>
      <c r="E16" s="251"/>
      <c r="F16" s="251"/>
      <c r="G16" s="251"/>
      <c r="H16" s="251"/>
      <c r="I16" s="251"/>
      <c r="J16" s="251"/>
      <c r="K16" s="251"/>
      <c r="L16" s="251"/>
      <c r="M16" s="251"/>
      <c r="N16" s="251"/>
    </row>
    <row r="17" spans="4:23" x14ac:dyDescent="0.2">
      <c r="D17" s="243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</row>
    <row r="18" spans="4:23" x14ac:dyDescent="0.2">
      <c r="D18" s="243"/>
      <c r="E18" s="251"/>
      <c r="F18" s="251"/>
      <c r="G18" s="251"/>
      <c r="H18" s="251"/>
      <c r="I18" s="251"/>
      <c r="J18" s="251"/>
      <c r="K18" s="251"/>
      <c r="L18" s="251"/>
      <c r="M18" s="251"/>
      <c r="N18" s="251"/>
    </row>
    <row r="19" spans="4:23" x14ac:dyDescent="0.2">
      <c r="D19" s="243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4:23" x14ac:dyDescent="0.2"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4:23" x14ac:dyDescent="0.2">
      <c r="E21" s="251"/>
      <c r="F21" s="251"/>
      <c r="G21" s="251"/>
      <c r="H21" s="251"/>
      <c r="I21" s="251"/>
      <c r="J21" s="251" t="s">
        <v>478</v>
      </c>
      <c r="K21" s="251"/>
      <c r="L21" s="251"/>
      <c r="M21" s="251"/>
      <c r="N21" s="251"/>
    </row>
    <row r="22" spans="4:23" x14ac:dyDescent="0.2">
      <c r="E22" s="251"/>
      <c r="F22" s="251"/>
      <c r="G22" s="251"/>
      <c r="H22" s="251"/>
      <c r="I22" s="251"/>
      <c r="J22" s="251"/>
      <c r="K22" s="251"/>
      <c r="L22" s="251"/>
      <c r="M22" s="251"/>
      <c r="N22" s="251"/>
    </row>
    <row r="23" spans="4:23" x14ac:dyDescent="0.2"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4:23" x14ac:dyDescent="0.2">
      <c r="E24" s="251"/>
      <c r="F24" s="251"/>
      <c r="G24" s="251"/>
      <c r="H24" s="251"/>
      <c r="I24" s="251"/>
      <c r="J24" s="251"/>
      <c r="K24" s="251"/>
      <c r="L24" s="251"/>
      <c r="M24" s="251"/>
      <c r="N24" s="251"/>
    </row>
    <row r="25" spans="4:23" x14ac:dyDescent="0.2">
      <c r="E25" s="251"/>
      <c r="F25" s="251"/>
      <c r="G25" s="251"/>
      <c r="H25" s="251"/>
      <c r="I25" s="251"/>
      <c r="J25" s="251"/>
      <c r="K25" s="251"/>
      <c r="L25" s="251"/>
      <c r="M25" s="251"/>
      <c r="N25" s="251"/>
    </row>
    <row r="26" spans="4:23" x14ac:dyDescent="0.2">
      <c r="E26" s="251"/>
      <c r="F26" s="251"/>
      <c r="G26" s="251"/>
      <c r="H26" s="251"/>
      <c r="I26" s="251"/>
      <c r="J26" s="251"/>
      <c r="K26" s="251"/>
      <c r="L26" s="251"/>
      <c r="M26" s="251"/>
      <c r="N26" s="251"/>
    </row>
    <row r="27" spans="4:23" x14ac:dyDescent="0.2">
      <c r="E27" s="251"/>
      <c r="F27" s="251"/>
      <c r="G27" s="251"/>
      <c r="H27" s="251"/>
      <c r="I27" s="251"/>
      <c r="J27" s="251"/>
      <c r="K27" s="251"/>
      <c r="L27" s="251"/>
      <c r="M27" s="251"/>
      <c r="N27" s="251"/>
    </row>
    <row r="28" spans="4:23" x14ac:dyDescent="0.2"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  <row r="29" spans="4:23" x14ac:dyDescent="0.2">
      <c r="E29" s="251"/>
      <c r="F29" s="251"/>
      <c r="G29" s="251"/>
      <c r="H29" s="251"/>
      <c r="I29" s="251"/>
      <c r="J29" s="251"/>
      <c r="K29" s="251"/>
      <c r="L29" s="251"/>
      <c r="M29" s="251"/>
      <c r="N29" s="251"/>
    </row>
    <row r="30" spans="4:23" x14ac:dyDescent="0.2">
      <c r="E30" s="251"/>
      <c r="F30" s="251"/>
      <c r="G30" s="251"/>
      <c r="H30" s="251"/>
      <c r="I30" s="251"/>
      <c r="J30" s="251"/>
      <c r="K30" s="251"/>
      <c r="L30" s="251"/>
      <c r="M30" s="251"/>
      <c r="N30" s="251"/>
    </row>
    <row r="31" spans="4:23" x14ac:dyDescent="0.2"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4:23" x14ac:dyDescent="0.2">
      <c r="E32" s="251"/>
      <c r="F32" s="251"/>
      <c r="G32" s="251"/>
      <c r="H32" s="251"/>
      <c r="I32" s="251"/>
      <c r="J32" s="251"/>
      <c r="K32" s="251"/>
      <c r="L32" s="251"/>
      <c r="M32" s="251"/>
      <c r="N32" s="251"/>
    </row>
    <row r="33" spans="5:13" x14ac:dyDescent="0.2">
      <c r="E33" s="250"/>
      <c r="F33" s="250"/>
      <c r="G33" s="250"/>
      <c r="H33" s="250"/>
      <c r="I33" s="250"/>
      <c r="J33" s="250"/>
      <c r="K33" s="250"/>
      <c r="L33" s="250"/>
      <c r="M33" s="250"/>
    </row>
    <row r="34" spans="5:13" x14ac:dyDescent="0.2">
      <c r="E34" s="250"/>
      <c r="F34" s="250"/>
      <c r="G34" s="250"/>
      <c r="H34" s="250"/>
      <c r="I34" s="250"/>
      <c r="J34" s="250"/>
      <c r="K34" s="250"/>
      <c r="L34" s="250"/>
      <c r="M34" s="250"/>
    </row>
  </sheetData>
  <autoFilter ref="B5:C12" xr:uid="{00000000-0001-0000-1B00-000000000000}"/>
  <mergeCells count="4">
    <mergeCell ref="E1:N1"/>
    <mergeCell ref="O1:W1"/>
    <mergeCell ref="AG1:AO1"/>
    <mergeCell ref="X1:AF1"/>
  </mergeCells>
  <dataValidations count="1">
    <dataValidation allowBlank="1" showInputMessage="1" errorTitle="Error de ingreso" error="Debe ingresar sólo números enteros positivos." sqref="N2 W2 AF2 AO2" xr:uid="{33FCC76E-F862-423D-A97C-EB45ADC48C9E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tabSelected="1" zoomScale="70" zoomScaleNormal="70" workbookViewId="0">
      <selection activeCell="XFD3" sqref="XFD3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31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16" t="s">
        <v>298</v>
      </c>
      <c r="C3" s="965" t="s">
        <v>457</v>
      </c>
      <c r="D3" s="966"/>
      <c r="E3" s="717" t="s">
        <v>251</v>
      </c>
      <c r="F3" s="717" t="s">
        <v>456</v>
      </c>
      <c r="G3" s="718" t="s">
        <v>512</v>
      </c>
      <c r="H3" s="718" t="s">
        <v>513</v>
      </c>
    </row>
    <row r="4" spans="2:8" ht="45" customHeight="1" thickBot="1" x14ac:dyDescent="0.25">
      <c r="B4" s="629" t="s">
        <v>139</v>
      </c>
      <c r="C4" s="964" t="s">
        <v>158</v>
      </c>
      <c r="D4" s="1099"/>
      <c r="E4" s="715">
        <v>100</v>
      </c>
      <c r="F4" s="715">
        <v>100</v>
      </c>
      <c r="G4" s="633">
        <v>1</v>
      </c>
      <c r="H4" s="633">
        <v>1</v>
      </c>
    </row>
    <row r="5" spans="2:8" ht="45" customHeight="1" thickBot="1" x14ac:dyDescent="0.25">
      <c r="B5" s="623" t="s">
        <v>140</v>
      </c>
      <c r="C5" s="1098" t="s">
        <v>159</v>
      </c>
      <c r="D5" s="1099"/>
      <c r="E5" s="632">
        <v>100</v>
      </c>
      <c r="F5" s="632">
        <v>100</v>
      </c>
      <c r="G5" s="633">
        <v>1</v>
      </c>
      <c r="H5" s="633">
        <v>1</v>
      </c>
    </row>
    <row r="6" spans="2:8" ht="45" customHeight="1" thickBot="1" x14ac:dyDescent="0.25">
      <c r="B6" s="623" t="s">
        <v>141</v>
      </c>
      <c r="C6" s="1098" t="s">
        <v>160</v>
      </c>
      <c r="D6" s="1099"/>
      <c r="E6" s="634">
        <v>1.08</v>
      </c>
      <c r="F6" s="634">
        <v>0.91745412976075924</v>
      </c>
      <c r="G6" s="633">
        <v>0.84949456459329553</v>
      </c>
      <c r="H6" s="633">
        <v>1</v>
      </c>
    </row>
    <row r="7" spans="2:8" ht="45" customHeight="1" thickBot="1" x14ac:dyDescent="0.25">
      <c r="B7" s="624" t="s">
        <v>142</v>
      </c>
      <c r="C7" s="1098" t="s">
        <v>161</v>
      </c>
      <c r="D7" s="1099"/>
      <c r="E7" s="634">
        <v>0.90700000000000003</v>
      </c>
      <c r="F7" s="634">
        <v>0.73938649646814159</v>
      </c>
      <c r="G7" s="633">
        <v>0.81520010635958273</v>
      </c>
      <c r="H7" s="633">
        <v>0.81520010635958273</v>
      </c>
    </row>
    <row r="8" spans="2:8" ht="45" customHeight="1" thickBot="1" x14ac:dyDescent="0.25">
      <c r="B8" s="625" t="s">
        <v>143</v>
      </c>
      <c r="C8" s="1100" t="s">
        <v>162</v>
      </c>
      <c r="D8" s="1101"/>
      <c r="E8" s="634">
        <v>0.16500000000000001</v>
      </c>
      <c r="F8" s="634">
        <v>0.10473218030643211</v>
      </c>
      <c r="G8" s="633">
        <v>0.63474048670564909</v>
      </c>
      <c r="H8" s="633">
        <v>0.79342560838206144</v>
      </c>
    </row>
    <row r="9" spans="2:8" ht="45" customHeight="1" thickBot="1" x14ac:dyDescent="0.25">
      <c r="B9" s="626" t="s">
        <v>458</v>
      </c>
      <c r="C9" s="1098" t="s">
        <v>460</v>
      </c>
      <c r="D9" s="1099"/>
      <c r="E9" s="634">
        <v>0.1119</v>
      </c>
      <c r="F9" s="634">
        <v>9.8937320359676187E-2</v>
      </c>
      <c r="G9" s="633">
        <v>0.88415835888897398</v>
      </c>
      <c r="H9" s="633">
        <v>1</v>
      </c>
    </row>
    <row r="10" spans="2:8" ht="45" customHeight="1" thickBot="1" x14ac:dyDescent="0.25">
      <c r="B10" s="626" t="s">
        <v>459</v>
      </c>
      <c r="C10" s="1098" t="s">
        <v>461</v>
      </c>
      <c r="D10" s="1099"/>
      <c r="E10" s="634">
        <v>0.1</v>
      </c>
      <c r="F10" s="634">
        <v>5.9204798297378347E-2</v>
      </c>
      <c r="G10" s="633">
        <v>0.59204798297378347</v>
      </c>
      <c r="H10" s="633">
        <v>0.74005997871722917</v>
      </c>
    </row>
    <row r="11" spans="2:8" ht="45" customHeight="1" thickBot="1" x14ac:dyDescent="0.25">
      <c r="B11" s="624" t="s">
        <v>145</v>
      </c>
      <c r="C11" s="1098" t="s">
        <v>164</v>
      </c>
      <c r="D11" s="1099"/>
      <c r="E11" s="634">
        <v>0.39</v>
      </c>
      <c r="F11" s="634">
        <v>0.32749159143211182</v>
      </c>
      <c r="G11" s="633">
        <v>0.83972202931310724</v>
      </c>
      <c r="H11" s="633">
        <v>1</v>
      </c>
    </row>
    <row r="12" spans="2:8" ht="45" customHeight="1" thickBot="1" x14ac:dyDescent="0.25">
      <c r="B12" s="624" t="s">
        <v>146</v>
      </c>
      <c r="C12" s="1098" t="s">
        <v>165</v>
      </c>
      <c r="D12" s="1099"/>
      <c r="E12" s="634">
        <v>0.95</v>
      </c>
      <c r="F12" s="634">
        <v>0.88148148148148153</v>
      </c>
      <c r="G12" s="633">
        <v>0.92787524366471741</v>
      </c>
      <c r="H12" s="633">
        <v>1</v>
      </c>
    </row>
    <row r="13" spans="2:8" ht="45" customHeight="1" thickBot="1" x14ac:dyDescent="0.25">
      <c r="B13" s="627" t="s">
        <v>147</v>
      </c>
      <c r="C13" s="1102" t="s">
        <v>166</v>
      </c>
      <c r="D13" s="1103"/>
      <c r="E13" s="634">
        <v>0.19439999999999999</v>
      </c>
      <c r="F13" s="634">
        <v>0.15132275132275133</v>
      </c>
      <c r="G13" s="633">
        <v>0.77840921462320645</v>
      </c>
      <c r="H13" s="633">
        <v>0.97301151827900811</v>
      </c>
    </row>
    <row r="14" spans="2:8" ht="45" customHeight="1" thickBot="1" x14ac:dyDescent="0.25">
      <c r="B14" s="624" t="s">
        <v>148</v>
      </c>
      <c r="C14" s="1098" t="s">
        <v>167</v>
      </c>
      <c r="D14" s="1099"/>
      <c r="E14" s="634">
        <v>0.46839999999999998</v>
      </c>
      <c r="F14" s="634">
        <v>0.45962706716166046</v>
      </c>
      <c r="G14" s="633">
        <v>0.98127042519568852</v>
      </c>
      <c r="H14" s="633">
        <v>1</v>
      </c>
    </row>
    <row r="15" spans="2:8" ht="45" customHeight="1" thickBot="1" x14ac:dyDescent="0.25">
      <c r="B15" s="624" t="s">
        <v>149</v>
      </c>
      <c r="C15" s="1098" t="s">
        <v>168</v>
      </c>
      <c r="D15" s="1099"/>
      <c r="E15" s="634">
        <v>0.23880000000000001</v>
      </c>
      <c r="F15" s="634">
        <v>0.33872314719073987</v>
      </c>
      <c r="G15" s="633">
        <v>1.4184386398272189</v>
      </c>
      <c r="H15" s="633">
        <v>1</v>
      </c>
    </row>
    <row r="16" spans="2:8" ht="45" customHeight="1" thickBot="1" x14ac:dyDescent="0.25">
      <c r="B16" s="624" t="s">
        <v>150</v>
      </c>
      <c r="C16" s="1098" t="s">
        <v>168</v>
      </c>
      <c r="D16" s="1099"/>
      <c r="E16" s="634">
        <v>6</v>
      </c>
      <c r="F16" s="634">
        <v>4.4042600154508333</v>
      </c>
      <c r="G16" s="633">
        <v>0.73404333590847226</v>
      </c>
      <c r="H16" s="633">
        <v>0.91755416988559013</v>
      </c>
    </row>
    <row r="17" spans="2:8" ht="45" customHeight="1" thickBot="1" x14ac:dyDescent="0.25">
      <c r="B17" s="624" t="s">
        <v>151</v>
      </c>
      <c r="C17" s="1104" t="s">
        <v>169</v>
      </c>
      <c r="D17" s="1105"/>
      <c r="E17" s="634">
        <v>0.85</v>
      </c>
      <c r="F17" s="634">
        <v>1.0225291111828734</v>
      </c>
      <c r="G17" s="633">
        <v>1.2029754249210276</v>
      </c>
      <c r="H17" s="633">
        <v>1</v>
      </c>
    </row>
    <row r="18" spans="2:8" ht="45" customHeight="1" thickBot="1" x14ac:dyDescent="0.25">
      <c r="B18" s="624" t="s">
        <v>152</v>
      </c>
      <c r="C18" s="1098" t="s">
        <v>170</v>
      </c>
      <c r="D18" s="1099"/>
      <c r="E18" s="634">
        <v>0.90710000000000002</v>
      </c>
      <c r="F18" s="634">
        <v>0.9112627986348123</v>
      </c>
      <c r="G18" s="633">
        <v>1.004589128690125</v>
      </c>
      <c r="H18" s="633">
        <v>1</v>
      </c>
    </row>
    <row r="19" spans="2:8" ht="45" customHeight="1" thickBot="1" x14ac:dyDescent="0.25">
      <c r="B19" s="624" t="s">
        <v>153</v>
      </c>
      <c r="C19" s="1104" t="s">
        <v>171</v>
      </c>
      <c r="D19" s="1105"/>
      <c r="E19" s="634">
        <v>0.2344</v>
      </c>
      <c r="F19" s="634">
        <v>0.23111762355135207</v>
      </c>
      <c r="G19" s="633">
        <v>0.98599668750576819</v>
      </c>
      <c r="H19" s="633">
        <v>0.98599668750576819</v>
      </c>
    </row>
    <row r="20" spans="2:8" ht="45" customHeight="1" thickBot="1" x14ac:dyDescent="0.25">
      <c r="B20" s="624" t="s">
        <v>154</v>
      </c>
      <c r="C20" s="1098" t="s">
        <v>172</v>
      </c>
      <c r="D20" s="1099"/>
      <c r="E20" s="634">
        <v>0.55289999999999995</v>
      </c>
      <c r="F20" s="634">
        <v>0.56075962973266902</v>
      </c>
      <c r="G20" s="633">
        <v>1.0142152825694866</v>
      </c>
      <c r="H20" s="633">
        <v>1</v>
      </c>
    </row>
    <row r="21" spans="2:8" ht="45" customHeight="1" thickBot="1" x14ac:dyDescent="0.25">
      <c r="B21" s="624" t="s">
        <v>155</v>
      </c>
      <c r="C21" s="1098" t="s">
        <v>173</v>
      </c>
      <c r="D21" s="1099"/>
      <c r="E21" s="634">
        <v>0.5423</v>
      </c>
      <c r="F21" s="634">
        <v>0.53281216613412907</v>
      </c>
      <c r="G21" s="633">
        <v>0.98250445534598763</v>
      </c>
      <c r="H21" s="633">
        <v>0.9593145780765624</v>
      </c>
    </row>
    <row r="22" spans="2:8" ht="45" customHeight="1" thickBot="1" x14ac:dyDescent="0.25">
      <c r="B22" s="624" t="s">
        <v>156</v>
      </c>
      <c r="C22" s="1098" t="s">
        <v>174</v>
      </c>
      <c r="D22" s="1099"/>
      <c r="E22" s="634">
        <v>0.95</v>
      </c>
      <c r="F22" s="634">
        <v>0.83076923076923082</v>
      </c>
      <c r="G22" s="633">
        <v>0.87449392712550611</v>
      </c>
      <c r="H22" s="633">
        <v>1</v>
      </c>
    </row>
    <row r="23" spans="2:8" ht="45" customHeight="1" thickBot="1" x14ac:dyDescent="0.25">
      <c r="B23" s="628" t="s">
        <v>157</v>
      </c>
      <c r="C23" s="964" t="s">
        <v>175</v>
      </c>
      <c r="D23" s="1099"/>
      <c r="E23" s="634">
        <v>0.65900000000000003</v>
      </c>
      <c r="F23" s="634">
        <v>0.87429943955164136</v>
      </c>
      <c r="G23" s="633">
        <v>1.3267062815654649</v>
      </c>
      <c r="H23" s="633">
        <v>1</v>
      </c>
    </row>
  </sheetData>
  <mergeCells count="21"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  <mergeCell ref="C5:D5"/>
    <mergeCell ref="C6:D6"/>
    <mergeCell ref="C7:D7"/>
    <mergeCell ref="C8:D8"/>
    <mergeCell ref="C9:D9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9" activePane="bottomRight" state="frozen"/>
      <selection activeCell="Q37" sqref="Q37"/>
      <selection pane="topRight" activeCell="Q37" sqref="Q37"/>
      <selection pane="bottomLeft" activeCell="Q37" sqref="Q37"/>
      <selection pane="bottomRight" activeCell="AF28" sqref="A1:XFD1048576"/>
    </sheetView>
  </sheetViews>
  <sheetFormatPr baseColWidth="10" defaultColWidth="11.42578125" defaultRowHeight="12.75" x14ac:dyDescent="0.2"/>
  <cols>
    <col min="1" max="1" width="2.140625" style="304" customWidth="1"/>
    <col min="2" max="2" width="1.7109375" style="304" customWidth="1"/>
    <col min="3" max="3" width="29.42578125" style="304" bestFit="1" customWidth="1"/>
    <col min="4" max="4" width="3.140625" style="304" customWidth="1"/>
    <col min="5" max="5" width="12.7109375" style="304" customWidth="1"/>
    <col min="6" max="6" width="2.28515625" style="304" bestFit="1" customWidth="1"/>
    <col min="7" max="7" width="11.140625" style="304" bestFit="1" customWidth="1"/>
    <col min="8" max="8" width="2.28515625" style="304" bestFit="1" customWidth="1"/>
    <col min="9" max="9" width="14.7109375" style="304" customWidth="1"/>
    <col min="10" max="10" width="19" style="304" customWidth="1"/>
    <col min="11" max="11" width="11.85546875" style="304" bestFit="1" customWidth="1"/>
    <col min="12" max="16" width="16.140625" style="304" customWidth="1"/>
    <col min="17" max="17" width="14.7109375" style="304" customWidth="1"/>
    <col min="18" max="18" width="1.28515625" style="304" customWidth="1"/>
    <col min="19" max="19" width="13.140625" style="304" customWidth="1"/>
    <col min="20" max="21" width="12.42578125" style="304" customWidth="1"/>
    <col min="22" max="22" width="1.42578125" style="304" customWidth="1"/>
    <col min="23" max="23" width="9.85546875" style="304" customWidth="1"/>
    <col min="24" max="24" width="0.85546875" style="304" customWidth="1"/>
    <col min="25" max="25" width="11.85546875" style="304" customWidth="1"/>
    <col min="26" max="26" width="16.7109375" style="304" customWidth="1"/>
    <col min="27" max="27" width="0.7109375" style="304" customWidth="1"/>
    <col min="28" max="28" width="11.5703125" style="304" customWidth="1"/>
    <col min="29" max="29" width="0.85546875" style="304" customWidth="1"/>
    <col min="30" max="32" width="11.7109375" style="304" customWidth="1"/>
    <col min="33" max="33" width="11.85546875" style="304" customWidth="1"/>
    <col min="34" max="34" width="24.7109375" style="304" customWidth="1"/>
    <col min="35" max="35" width="0.7109375" style="304" customWidth="1"/>
    <col min="36" max="39" width="11.140625" style="304" customWidth="1"/>
    <col min="40" max="40" width="18.140625" style="304" customWidth="1"/>
    <col min="41" max="41" width="1" style="304" customWidth="1"/>
    <col min="42" max="42" width="18.85546875" style="304" bestFit="1" customWidth="1"/>
    <col min="43" max="43" width="0.7109375" style="304" customWidth="1"/>
    <col min="44" max="44" width="12.28515625" style="304" customWidth="1"/>
    <col min="45" max="16384" width="11.42578125" style="304"/>
  </cols>
  <sheetData>
    <row r="1" spans="3:44" ht="7.5" customHeight="1" x14ac:dyDescent="0.2"/>
    <row r="2" spans="3:44" s="305" customFormat="1" ht="18.75" x14ac:dyDescent="0.3">
      <c r="E2" s="306" t="s">
        <v>453</v>
      </c>
    </row>
    <row r="3" spans="3:44" ht="7.5" customHeight="1" thickBot="1" x14ac:dyDescent="0.25"/>
    <row r="4" spans="3:44" ht="21.75" customHeight="1" x14ac:dyDescent="0.2">
      <c r="C4" s="1054" t="s">
        <v>219</v>
      </c>
      <c r="D4" s="307" t="s">
        <v>220</v>
      </c>
      <c r="E4" s="921" t="s">
        <v>221</v>
      </c>
      <c r="F4" s="308"/>
      <c r="G4" s="921" t="s">
        <v>222</v>
      </c>
      <c r="H4" s="308"/>
      <c r="I4" s="1056" t="s">
        <v>491</v>
      </c>
      <c r="J4" s="1057"/>
      <c r="K4" s="1057"/>
      <c r="L4" s="1058"/>
      <c r="M4" s="1056" t="s">
        <v>492</v>
      </c>
      <c r="N4" s="1057"/>
      <c r="O4" s="1057"/>
      <c r="P4" s="1058"/>
      <c r="Q4" s="921" t="s">
        <v>223</v>
      </c>
      <c r="R4" s="308"/>
      <c r="S4" s="1059" t="s">
        <v>224</v>
      </c>
      <c r="T4" s="1060"/>
      <c r="U4" s="1061"/>
      <c r="V4" s="308"/>
      <c r="W4" s="921" t="s">
        <v>225</v>
      </c>
      <c r="X4" s="308"/>
      <c r="Y4" s="1095" t="s">
        <v>226</v>
      </c>
      <c r="Z4" s="1097"/>
      <c r="AA4" s="308"/>
      <c r="AB4" s="921" t="s">
        <v>227</v>
      </c>
      <c r="AC4" s="308"/>
      <c r="AD4" s="1095" t="s">
        <v>228</v>
      </c>
      <c r="AE4" s="1096"/>
      <c r="AF4" s="1096"/>
      <c r="AG4" s="1096"/>
      <c r="AH4" s="1097"/>
      <c r="AI4" s="308"/>
      <c r="AJ4" s="1095" t="s">
        <v>229</v>
      </c>
      <c r="AK4" s="1096"/>
      <c r="AL4" s="1096"/>
      <c r="AM4" s="1096"/>
      <c r="AN4" s="1097"/>
      <c r="AO4" s="308"/>
      <c r="AP4" s="921" t="s">
        <v>230</v>
      </c>
      <c r="AQ4" s="309"/>
      <c r="AR4" s="310" t="s">
        <v>231</v>
      </c>
    </row>
    <row r="5" spans="3:44" ht="121.5" customHeight="1" thickBot="1" x14ac:dyDescent="0.25">
      <c r="C5" s="1055"/>
      <c r="D5" s="311"/>
      <c r="E5" s="312" t="s">
        <v>232</v>
      </c>
      <c r="F5" s="313"/>
      <c r="G5" s="312" t="s">
        <v>233</v>
      </c>
      <c r="H5" s="313"/>
      <c r="I5" s="312" t="s">
        <v>488</v>
      </c>
      <c r="J5" s="312" t="s">
        <v>489</v>
      </c>
      <c r="K5" s="312" t="s">
        <v>234</v>
      </c>
      <c r="L5" s="312" t="s">
        <v>490</v>
      </c>
      <c r="M5" s="312" t="s">
        <v>485</v>
      </c>
      <c r="N5" s="312" t="s">
        <v>486</v>
      </c>
      <c r="O5" s="312" t="s">
        <v>487</v>
      </c>
      <c r="P5" s="312" t="s">
        <v>235</v>
      </c>
      <c r="Q5" s="312" t="s">
        <v>235</v>
      </c>
      <c r="R5" s="313"/>
      <c r="S5" s="314" t="s">
        <v>236</v>
      </c>
      <c r="T5" s="312" t="s">
        <v>237</v>
      </c>
      <c r="U5" s="315" t="s">
        <v>238</v>
      </c>
      <c r="V5" s="313"/>
      <c r="W5" s="312" t="s">
        <v>239</v>
      </c>
      <c r="X5" s="313"/>
      <c r="Y5" s="312" t="s">
        <v>232</v>
      </c>
      <c r="Z5" s="312" t="s">
        <v>240</v>
      </c>
      <c r="AA5" s="313"/>
      <c r="AB5" s="312" t="s">
        <v>237</v>
      </c>
      <c r="AC5" s="313"/>
      <c r="AD5" s="312" t="s">
        <v>241</v>
      </c>
      <c r="AE5" s="312" t="s">
        <v>242</v>
      </c>
      <c r="AF5" s="312" t="s">
        <v>243</v>
      </c>
      <c r="AG5" s="312" t="s">
        <v>244</v>
      </c>
      <c r="AH5" s="312" t="s">
        <v>245</v>
      </c>
      <c r="AI5" s="313"/>
      <c r="AJ5" s="312" t="s">
        <v>241</v>
      </c>
      <c r="AK5" s="312" t="s">
        <v>242</v>
      </c>
      <c r="AL5" s="312" t="s">
        <v>243</v>
      </c>
      <c r="AM5" s="312" t="s">
        <v>244</v>
      </c>
      <c r="AN5" s="312" t="s">
        <v>246</v>
      </c>
      <c r="AO5" s="313"/>
      <c r="AP5" s="312" t="s">
        <v>247</v>
      </c>
      <c r="AR5" s="316" t="s">
        <v>248</v>
      </c>
    </row>
    <row r="6" spans="3:44" ht="15" x14ac:dyDescent="0.2">
      <c r="C6" s="321" t="s">
        <v>95</v>
      </c>
      <c r="D6" s="309"/>
      <c r="E6" s="613">
        <v>37740.906000000003</v>
      </c>
      <c r="F6" s="318"/>
      <c r="G6" s="317">
        <v>11436.638181818184</v>
      </c>
      <c r="H6" s="318"/>
      <c r="I6" s="317">
        <v>12283.214999999998</v>
      </c>
      <c r="J6" s="319"/>
      <c r="K6" s="268"/>
      <c r="L6" s="317">
        <v>12283.214999999998</v>
      </c>
      <c r="M6" s="317">
        <v>11048.477999999999</v>
      </c>
      <c r="N6" s="317"/>
      <c r="O6" s="317"/>
      <c r="P6" s="317"/>
      <c r="Q6" s="317">
        <v>9256.0860000000011</v>
      </c>
      <c r="R6" s="318"/>
      <c r="S6" s="317">
        <v>1702.575</v>
      </c>
      <c r="T6" s="317">
        <v>1829.8980000000001</v>
      </c>
      <c r="U6" s="320">
        <v>3532.473</v>
      </c>
      <c r="V6" s="318"/>
      <c r="W6" s="317">
        <v>5153.1270000000004</v>
      </c>
      <c r="X6" s="318"/>
      <c r="Y6" s="317">
        <v>37740.906000000003</v>
      </c>
      <c r="Z6" s="317">
        <v>8302.9993200000008</v>
      </c>
      <c r="AA6" s="318"/>
      <c r="AB6" s="317">
        <v>1829.8980000000001</v>
      </c>
      <c r="AC6" s="318"/>
      <c r="AD6" s="317">
        <v>4021.038</v>
      </c>
      <c r="AE6" s="317">
        <v>10629.99</v>
      </c>
      <c r="AF6" s="317">
        <v>10510.563</v>
      </c>
      <c r="AG6" s="317">
        <v>9256.0860000000011</v>
      </c>
      <c r="AH6" s="322">
        <v>5497.8633989999998</v>
      </c>
      <c r="AI6" s="318"/>
      <c r="AJ6" s="317">
        <v>4021.038</v>
      </c>
      <c r="AK6" s="317">
        <v>10629.99</v>
      </c>
      <c r="AL6" s="317">
        <v>10510.563</v>
      </c>
      <c r="AM6" s="317">
        <v>9256.0860000000011</v>
      </c>
      <c r="AN6" s="317">
        <v>12679.901157</v>
      </c>
      <c r="AO6" s="318"/>
      <c r="AP6" s="317">
        <v>321.762</v>
      </c>
      <c r="AQ6" s="318"/>
      <c r="AR6" s="317">
        <v>675.10799999999995</v>
      </c>
    </row>
    <row r="7" spans="3:44" ht="15.95" customHeight="1" x14ac:dyDescent="0.2">
      <c r="C7" s="321" t="s">
        <v>96</v>
      </c>
      <c r="E7" s="613">
        <v>23185</v>
      </c>
      <c r="G7" s="322">
        <v>7025.757575757576</v>
      </c>
      <c r="I7" s="317">
        <v>7850</v>
      </c>
      <c r="J7" s="322"/>
      <c r="K7" s="268"/>
      <c r="L7" s="322">
        <v>7850</v>
      </c>
      <c r="M7" s="317">
        <v>6703</v>
      </c>
      <c r="N7" s="696"/>
      <c r="O7" s="696"/>
      <c r="P7" s="696"/>
      <c r="Q7" s="317">
        <v>4292</v>
      </c>
      <c r="S7" s="317">
        <v>1449</v>
      </c>
      <c r="T7" s="317">
        <v>1565</v>
      </c>
      <c r="U7" s="320">
        <v>3014</v>
      </c>
      <c r="W7" s="317">
        <v>4340</v>
      </c>
      <c r="Y7" s="317">
        <v>23185</v>
      </c>
      <c r="Z7" s="322">
        <v>5100.7</v>
      </c>
      <c r="AB7" s="317">
        <v>1565</v>
      </c>
      <c r="AD7" s="317">
        <v>3102</v>
      </c>
      <c r="AE7" s="317">
        <v>6893</v>
      </c>
      <c r="AF7" s="317">
        <v>6123</v>
      </c>
      <c r="AG7" s="317">
        <v>4292</v>
      </c>
      <c r="AH7" s="322">
        <v>2923.9560000000001</v>
      </c>
      <c r="AJ7" s="317">
        <v>3102</v>
      </c>
      <c r="AK7" s="317">
        <v>6893</v>
      </c>
      <c r="AL7" s="317">
        <v>6123</v>
      </c>
      <c r="AM7" s="317">
        <v>4292</v>
      </c>
      <c r="AN7" s="322">
        <v>6659.8810000000003</v>
      </c>
      <c r="AP7" s="317">
        <v>106</v>
      </c>
      <c r="AR7" s="317">
        <v>362</v>
      </c>
    </row>
    <row r="8" spans="3:44" ht="15.95" customHeight="1" x14ac:dyDescent="0.2">
      <c r="C8" s="321" t="s">
        <v>97</v>
      </c>
      <c r="E8" s="613">
        <v>18288</v>
      </c>
      <c r="G8" s="322">
        <v>5541.818181818182</v>
      </c>
      <c r="I8" s="322">
        <v>6728</v>
      </c>
      <c r="J8" s="322"/>
      <c r="K8" s="268"/>
      <c r="L8" s="322">
        <v>6728</v>
      </c>
      <c r="M8" s="317">
        <v>4580</v>
      </c>
      <c r="N8" s="322"/>
      <c r="O8" s="322"/>
      <c r="P8" s="322"/>
      <c r="Q8" s="322">
        <v>2583</v>
      </c>
      <c r="S8" s="317">
        <v>1280</v>
      </c>
      <c r="T8" s="317">
        <v>1290</v>
      </c>
      <c r="U8" s="320">
        <v>2570</v>
      </c>
      <c r="W8" s="317">
        <v>4397</v>
      </c>
      <c r="Y8" s="317">
        <v>18288</v>
      </c>
      <c r="Z8" s="322">
        <v>4023.36</v>
      </c>
      <c r="AB8" s="317">
        <v>1290</v>
      </c>
      <c r="AD8" s="317">
        <v>2657</v>
      </c>
      <c r="AE8" s="317">
        <v>5379</v>
      </c>
      <c r="AF8" s="317">
        <v>4562</v>
      </c>
      <c r="AG8" s="317">
        <v>2583</v>
      </c>
      <c r="AH8" s="322">
        <v>2011.9470000000001</v>
      </c>
      <c r="AJ8" s="317">
        <v>2657</v>
      </c>
      <c r="AK8" s="317">
        <v>5379</v>
      </c>
      <c r="AL8" s="317">
        <v>4562</v>
      </c>
      <c r="AM8" s="317">
        <v>2583</v>
      </c>
      <c r="AN8" s="322">
        <v>4539.5740000000005</v>
      </c>
      <c r="AP8" s="317">
        <v>496</v>
      </c>
      <c r="AR8" s="317">
        <v>938</v>
      </c>
    </row>
    <row r="9" spans="3:44" ht="15.95" customHeight="1" x14ac:dyDescent="0.2">
      <c r="C9" s="321" t="s">
        <v>98</v>
      </c>
      <c r="E9" s="613">
        <v>18492.717600000004</v>
      </c>
      <c r="G9" s="322">
        <v>5603.8538181818194</v>
      </c>
      <c r="I9" s="322">
        <v>6306.6552000000011</v>
      </c>
      <c r="J9" s="322"/>
      <c r="K9" s="268"/>
      <c r="L9" s="322">
        <v>6306.6552000000011</v>
      </c>
      <c r="M9" s="317">
        <v>5028.0760000000009</v>
      </c>
      <c r="N9" s="322"/>
      <c r="O9" s="322"/>
      <c r="P9" s="322"/>
      <c r="Q9" s="322">
        <v>2876.8032000000003</v>
      </c>
      <c r="S9" s="317">
        <v>1441.5663999999997</v>
      </c>
      <c r="T9" s="317">
        <v>1272.2496000000001</v>
      </c>
      <c r="U9" s="320">
        <v>2713.8159999999998</v>
      </c>
      <c r="W9" s="317">
        <v>4281.1831999999995</v>
      </c>
      <c r="Y9" s="317">
        <v>18492.717600000004</v>
      </c>
      <c r="Z9" s="322">
        <v>4068.3978720000009</v>
      </c>
      <c r="AB9" s="317">
        <v>1272.2496000000001</v>
      </c>
      <c r="AD9" s="317">
        <v>2614.1248000000001</v>
      </c>
      <c r="AE9" s="317">
        <v>5585.8719999999994</v>
      </c>
      <c r="AF9" s="317">
        <v>4406.9840000000004</v>
      </c>
      <c r="AG9" s="317">
        <v>2876.8032000000003</v>
      </c>
      <c r="AH9" s="322">
        <v>2085.7440336</v>
      </c>
      <c r="AJ9" s="317">
        <v>2614.1248000000001</v>
      </c>
      <c r="AK9" s="317">
        <v>5585.8719999999994</v>
      </c>
      <c r="AL9" s="317">
        <v>4406.9840000000004</v>
      </c>
      <c r="AM9" s="317">
        <v>2876.8032000000003</v>
      </c>
      <c r="AN9" s="322">
        <v>4706.6478352000004</v>
      </c>
      <c r="AP9" s="317">
        <v>304.61200000000002</v>
      </c>
      <c r="AR9" s="317">
        <v>669.35519999999997</v>
      </c>
    </row>
    <row r="10" spans="3:44" ht="15" x14ac:dyDescent="0.2">
      <c r="C10" s="321" t="s">
        <v>99</v>
      </c>
      <c r="E10" s="613">
        <v>18509</v>
      </c>
      <c r="G10" s="322">
        <v>5608.787878787879</v>
      </c>
      <c r="I10" s="322">
        <v>6118</v>
      </c>
      <c r="J10" s="322"/>
      <c r="K10" s="268"/>
      <c r="L10" s="322">
        <v>6118</v>
      </c>
      <c r="M10" s="317">
        <v>5349</v>
      </c>
      <c r="N10" s="322"/>
      <c r="O10" s="322"/>
      <c r="P10" s="322"/>
      <c r="Q10" s="322">
        <v>2707</v>
      </c>
      <c r="S10" s="317">
        <v>1337</v>
      </c>
      <c r="T10" s="317">
        <v>1190</v>
      </c>
      <c r="U10" s="320">
        <v>2527</v>
      </c>
      <c r="W10" s="317">
        <v>4335</v>
      </c>
      <c r="Y10" s="317">
        <v>18509</v>
      </c>
      <c r="Z10" s="322">
        <v>4071.98</v>
      </c>
      <c r="AB10" s="317">
        <v>1190</v>
      </c>
      <c r="AD10" s="317">
        <v>2511</v>
      </c>
      <c r="AE10" s="317">
        <v>5747</v>
      </c>
      <c r="AF10" s="317">
        <v>4399</v>
      </c>
      <c r="AG10" s="317">
        <v>2707</v>
      </c>
      <c r="AH10" s="322">
        <v>2040.6179999999999</v>
      </c>
      <c r="AJ10" s="317">
        <v>2511</v>
      </c>
      <c r="AK10" s="317">
        <v>5747</v>
      </c>
      <c r="AL10" s="317">
        <v>4399</v>
      </c>
      <c r="AM10" s="317">
        <v>2707</v>
      </c>
      <c r="AN10" s="322">
        <v>4594.9390000000003</v>
      </c>
      <c r="AP10" s="317">
        <v>312</v>
      </c>
      <c r="AR10" s="317">
        <v>917</v>
      </c>
    </row>
    <row r="11" spans="3:44" ht="15.95" customHeight="1" x14ac:dyDescent="0.2">
      <c r="C11" s="321" t="s">
        <v>100</v>
      </c>
      <c r="E11" s="613">
        <v>497.09399999999994</v>
      </c>
      <c r="G11" s="322">
        <v>150.63454545454545</v>
      </c>
      <c r="I11" s="322">
        <v>161.785</v>
      </c>
      <c r="J11" s="322"/>
      <c r="K11" s="268"/>
      <c r="L11" s="322">
        <v>161.785</v>
      </c>
      <c r="M11" s="317">
        <v>145.52199999999996</v>
      </c>
      <c r="N11" s="322"/>
      <c r="O11" s="322"/>
      <c r="P11" s="322"/>
      <c r="Q11" s="322">
        <v>121.91399999999999</v>
      </c>
      <c r="S11" s="317">
        <v>22.424999999999997</v>
      </c>
      <c r="T11" s="317">
        <v>24.101999999999997</v>
      </c>
      <c r="U11" s="320">
        <v>46.526999999999994</v>
      </c>
      <c r="W11" s="317">
        <v>67.87299999999999</v>
      </c>
      <c r="Y11" s="317">
        <v>497.09399999999994</v>
      </c>
      <c r="Z11" s="322">
        <v>109.36067999999999</v>
      </c>
      <c r="AB11" s="317">
        <v>24.101999999999997</v>
      </c>
      <c r="AD11" s="317">
        <v>52.961999999999996</v>
      </c>
      <c r="AE11" s="317">
        <v>140.01</v>
      </c>
      <c r="AF11" s="317">
        <v>138.43700000000001</v>
      </c>
      <c r="AG11" s="317">
        <v>121.91399999999999</v>
      </c>
      <c r="AH11" s="322">
        <v>72.413601</v>
      </c>
      <c r="AJ11" s="317">
        <v>52.961999999999996</v>
      </c>
      <c r="AK11" s="317">
        <v>140.01</v>
      </c>
      <c r="AL11" s="317">
        <v>138.43700000000001</v>
      </c>
      <c r="AM11" s="317">
        <v>121.91399999999999</v>
      </c>
      <c r="AN11" s="322">
        <v>167.00984299999999</v>
      </c>
      <c r="AP11" s="317">
        <v>4.2379999999999995</v>
      </c>
      <c r="AR11" s="317">
        <v>8.8919999999999995</v>
      </c>
    </row>
    <row r="12" spans="3:44" ht="15.95" customHeight="1" x14ac:dyDescent="0.2">
      <c r="C12" s="321" t="s">
        <v>101</v>
      </c>
      <c r="E12" s="613">
        <v>4880.282400000001</v>
      </c>
      <c r="G12" s="322">
        <v>1478.8734545454549</v>
      </c>
      <c r="I12" s="322">
        <v>1664.3448000000001</v>
      </c>
      <c r="J12" s="322"/>
      <c r="K12" s="268"/>
      <c r="L12" s="322">
        <v>1664.3448000000001</v>
      </c>
      <c r="M12" s="317">
        <v>1326.9240000000002</v>
      </c>
      <c r="N12" s="322"/>
      <c r="O12" s="322"/>
      <c r="P12" s="322"/>
      <c r="Q12" s="322">
        <v>759.19680000000005</v>
      </c>
      <c r="S12" s="317">
        <v>380.43360000000007</v>
      </c>
      <c r="T12" s="317">
        <v>335.75040000000001</v>
      </c>
      <c r="U12" s="320">
        <v>716.18400000000008</v>
      </c>
      <c r="W12" s="317">
        <v>1129.8168000000001</v>
      </c>
      <c r="Y12" s="317">
        <v>4880.282400000001</v>
      </c>
      <c r="Z12" s="322">
        <v>1073.6621280000002</v>
      </c>
      <c r="AB12" s="317">
        <v>335.75040000000001</v>
      </c>
      <c r="AD12" s="317">
        <v>689.87520000000006</v>
      </c>
      <c r="AE12" s="317">
        <v>1474.1280000000002</v>
      </c>
      <c r="AF12" s="317">
        <v>1163.0160000000001</v>
      </c>
      <c r="AG12" s="317">
        <v>759.19680000000005</v>
      </c>
      <c r="AH12" s="322">
        <v>550.43396640000003</v>
      </c>
      <c r="AJ12" s="317">
        <v>689.87520000000006</v>
      </c>
      <c r="AK12" s="317">
        <v>1474.1280000000002</v>
      </c>
      <c r="AL12" s="317">
        <v>1163.0160000000001</v>
      </c>
      <c r="AM12" s="317">
        <v>759.19680000000005</v>
      </c>
      <c r="AN12" s="322">
        <v>1242.0981648000002</v>
      </c>
      <c r="AP12" s="317">
        <v>80.388000000000005</v>
      </c>
      <c r="AR12" s="317">
        <v>176.6448</v>
      </c>
    </row>
    <row r="13" spans="3:44" ht="15.95" customHeight="1" x14ac:dyDescent="0.2">
      <c r="C13" s="321" t="s">
        <v>15</v>
      </c>
      <c r="E13" s="322">
        <v>121593</v>
      </c>
      <c r="G13" s="322">
        <v>36846.36363636364</v>
      </c>
      <c r="I13" s="322">
        <v>41112</v>
      </c>
      <c r="J13" s="322"/>
      <c r="K13" s="322"/>
      <c r="L13" s="322">
        <v>41112</v>
      </c>
      <c r="M13" s="322">
        <v>34181</v>
      </c>
      <c r="N13" s="322"/>
      <c r="O13" s="322"/>
      <c r="P13" s="322"/>
      <c r="Q13" s="322">
        <v>22596.000000000004</v>
      </c>
      <c r="S13" s="323">
        <v>7613</v>
      </c>
      <c r="T13" s="323">
        <v>7507</v>
      </c>
      <c r="U13" s="323">
        <v>15120</v>
      </c>
      <c r="W13" s="323">
        <v>23704</v>
      </c>
      <c r="Y13" s="322">
        <v>121593</v>
      </c>
      <c r="Z13" s="322">
        <v>26750.46</v>
      </c>
      <c r="AB13" s="322">
        <v>7507</v>
      </c>
      <c r="AD13" s="322">
        <v>15648</v>
      </c>
      <c r="AE13" s="322">
        <v>35848.999999999993</v>
      </c>
      <c r="AF13" s="322">
        <v>31303.000000000004</v>
      </c>
      <c r="AG13" s="322">
        <v>22596.000000000004</v>
      </c>
      <c r="AH13" s="322">
        <v>15182.976000000002</v>
      </c>
      <c r="AJ13" s="322">
        <v>15648</v>
      </c>
      <c r="AK13" s="322">
        <v>35848.999999999993</v>
      </c>
      <c r="AL13" s="322">
        <v>31303.000000000004</v>
      </c>
      <c r="AM13" s="322">
        <v>22596.000000000004</v>
      </c>
      <c r="AN13" s="322">
        <v>34590.051000000007</v>
      </c>
      <c r="AP13" s="322">
        <v>1625</v>
      </c>
      <c r="AR13" s="322">
        <v>3747</v>
      </c>
    </row>
    <row r="14" spans="3:44" ht="3.75" customHeight="1" thickBot="1" x14ac:dyDescent="0.25"/>
    <row r="15" spans="3:44" ht="15.95" customHeight="1" thickBot="1" x14ac:dyDescent="0.25">
      <c r="C15" s="324" t="s">
        <v>202</v>
      </c>
      <c r="D15" s="325"/>
      <c r="E15" s="326">
        <v>121593</v>
      </c>
      <c r="F15" s="326"/>
      <c r="G15" s="326">
        <v>36846.36363636364</v>
      </c>
      <c r="H15" s="326"/>
      <c r="I15" s="326">
        <v>41112</v>
      </c>
      <c r="J15" s="326">
        <v>0</v>
      </c>
      <c r="K15" s="326">
        <v>0</v>
      </c>
      <c r="L15" s="326">
        <v>41112</v>
      </c>
      <c r="M15" s="326">
        <v>34181</v>
      </c>
      <c r="N15" s="326"/>
      <c r="O15" s="326"/>
      <c r="P15" s="326"/>
      <c r="Q15" s="326">
        <v>22596.000000000004</v>
      </c>
      <c r="R15" s="326">
        <v>0</v>
      </c>
      <c r="S15" s="326">
        <v>7613</v>
      </c>
      <c r="T15" s="326">
        <v>7507</v>
      </c>
      <c r="U15" s="326">
        <v>15120</v>
      </c>
      <c r="V15" s="326">
        <v>0</v>
      </c>
      <c r="W15" s="326">
        <v>23704</v>
      </c>
      <c r="X15" s="326">
        <v>0</v>
      </c>
      <c r="Y15" s="326">
        <v>121593</v>
      </c>
      <c r="Z15" s="326">
        <v>26750.46</v>
      </c>
      <c r="AA15" s="326">
        <v>0</v>
      </c>
      <c r="AB15" s="326">
        <v>7507</v>
      </c>
      <c r="AC15" s="326">
        <v>0</v>
      </c>
      <c r="AD15" s="326">
        <v>15648</v>
      </c>
      <c r="AE15" s="326">
        <v>35848.999999999993</v>
      </c>
      <c r="AF15" s="326">
        <v>31303.000000000004</v>
      </c>
      <c r="AG15" s="326">
        <v>22596.000000000004</v>
      </c>
      <c r="AH15" s="326">
        <v>15182.976000000002</v>
      </c>
      <c r="AI15" s="326">
        <v>0</v>
      </c>
      <c r="AJ15" s="326">
        <v>15648</v>
      </c>
      <c r="AK15" s="326">
        <v>35848.999999999993</v>
      </c>
      <c r="AL15" s="326">
        <v>31303.000000000004</v>
      </c>
      <c r="AM15" s="326">
        <v>22596.000000000004</v>
      </c>
      <c r="AN15" s="326">
        <v>34590.051000000007</v>
      </c>
      <c r="AO15" s="326">
        <v>0</v>
      </c>
      <c r="AP15" s="326">
        <v>1625</v>
      </c>
      <c r="AQ15" s="326">
        <v>0</v>
      </c>
      <c r="AR15" s="326">
        <v>3747</v>
      </c>
    </row>
    <row r="20" spans="38:38" x14ac:dyDescent="0.2">
      <c r="AL20" s="524" t="s">
        <v>425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Q37" sqref="Q37"/>
      <selection pane="topRight" activeCell="Q37" sqref="Q37"/>
      <selection pane="bottomLeft" activeCell="Q37" sqref="Q37"/>
      <selection pane="bottomRight" activeCell="L16" sqref="L16"/>
    </sheetView>
  </sheetViews>
  <sheetFormatPr baseColWidth="10" defaultRowHeight="15" x14ac:dyDescent="0.25"/>
  <cols>
    <col min="1" max="1" width="20" style="379" customWidth="1"/>
    <col min="2" max="2" width="8.5703125" style="376" customWidth="1"/>
    <col min="3" max="3" width="44.5703125" style="379" customWidth="1"/>
    <col min="4" max="4" width="20.140625" style="379" bestFit="1" customWidth="1"/>
    <col min="5" max="5" width="8" style="376" customWidth="1"/>
    <col min="6" max="6" width="46.85546875" style="379" customWidth="1"/>
    <col min="7" max="7" width="45.5703125" style="379" customWidth="1"/>
    <col min="8" max="8" width="8" style="376" customWidth="1"/>
    <col min="9" max="9" width="39.85546875" style="379" customWidth="1"/>
    <col min="10" max="10" width="30.28515625" style="379" customWidth="1"/>
    <col min="11" max="11" width="7.140625" style="376" customWidth="1"/>
    <col min="12" max="12" width="27" style="379" customWidth="1"/>
    <col min="13" max="13" width="58.140625" style="379" customWidth="1"/>
    <col min="14" max="14" width="23.5703125" style="379" customWidth="1"/>
    <col min="15" max="15" width="26.5703125" style="379" customWidth="1"/>
    <col min="16" max="17" width="25" style="379" customWidth="1"/>
    <col min="18" max="18" width="20.7109375" style="379" customWidth="1"/>
    <col min="19" max="19" width="8.5703125" style="376" customWidth="1"/>
    <col min="20" max="20" width="25" style="379" customWidth="1"/>
    <col min="21" max="21" width="24.5703125" style="379" customWidth="1"/>
    <col min="22" max="22" width="8.5703125" style="376" customWidth="1"/>
    <col min="23" max="23" width="25" style="379" customWidth="1"/>
    <col min="24" max="24" width="23.7109375" style="379" customWidth="1"/>
    <col min="25" max="25" width="7.28515625" style="376" customWidth="1"/>
    <col min="26" max="26" width="22.7109375" style="379" customWidth="1"/>
    <col min="27" max="27" width="23.5703125" style="379" customWidth="1"/>
    <col min="28" max="28" width="7.28515625" style="376" customWidth="1"/>
    <col min="29" max="29" width="26.28515625" style="379" customWidth="1"/>
    <col min="30" max="30" width="24.7109375" style="379" customWidth="1"/>
    <col min="31" max="31" width="7.28515625" style="376" customWidth="1"/>
    <col min="32" max="32" width="27.85546875" style="379" customWidth="1"/>
    <col min="33" max="33" width="27.7109375" style="379" customWidth="1"/>
    <col min="34" max="34" width="28" style="379" customWidth="1"/>
    <col min="35" max="35" width="33" style="379" customWidth="1"/>
    <col min="36" max="36" width="24.42578125" style="379" customWidth="1"/>
    <col min="37" max="37" width="7.28515625" style="376" customWidth="1"/>
    <col min="38" max="38" width="36.7109375" style="379" customWidth="1"/>
    <col min="39" max="39" width="30" style="379" customWidth="1"/>
    <col min="40" max="40" width="7.28515625" style="376" customWidth="1"/>
    <col min="41" max="41" width="26.42578125" style="379" customWidth="1"/>
    <col min="42" max="42" width="25.7109375" style="379" customWidth="1"/>
    <col min="43" max="43" width="7.28515625" style="376" customWidth="1"/>
    <col min="44" max="44" width="27" style="379" customWidth="1"/>
    <col min="45" max="45" width="25.7109375" style="379" customWidth="1"/>
    <col min="46" max="46" width="7.28515625" style="376" customWidth="1"/>
    <col min="47" max="48" width="25.7109375" style="379" customWidth="1"/>
    <col min="49" max="49" width="7.28515625" style="376" customWidth="1"/>
    <col min="50" max="50" width="28.140625" style="379" customWidth="1"/>
    <col min="51" max="51" width="25.7109375" style="379" customWidth="1"/>
    <col min="52" max="52" width="7.28515625" style="376" customWidth="1"/>
    <col min="53" max="53" width="26.42578125" style="379" customWidth="1"/>
    <col min="54" max="54" width="25.7109375" style="379" customWidth="1"/>
    <col min="55" max="55" width="7.28515625" style="376" customWidth="1"/>
    <col min="56" max="56" width="29.5703125" style="379" customWidth="1"/>
    <col min="57" max="57" width="25.7109375" style="379" customWidth="1"/>
    <col min="58" max="58" width="7.28515625" style="376" customWidth="1"/>
    <col min="59" max="59" width="26.42578125" style="379" customWidth="1"/>
    <col min="60" max="60" width="25.7109375" style="379" customWidth="1"/>
    <col min="61" max="16384" width="11.42578125" style="379"/>
  </cols>
  <sheetData>
    <row r="1" spans="1:60" s="376" customFormat="1" x14ac:dyDescent="0.25">
      <c r="A1" s="373" t="s">
        <v>319</v>
      </c>
      <c r="B1" s="374"/>
      <c r="C1" s="375"/>
      <c r="D1" s="375"/>
      <c r="F1" s="377"/>
      <c r="G1" s="377"/>
      <c r="I1" s="377"/>
      <c r="J1" s="377"/>
      <c r="L1" s="377"/>
      <c r="M1" s="377"/>
      <c r="N1" s="377"/>
      <c r="O1" s="377"/>
      <c r="P1" s="377"/>
      <c r="Q1" s="377"/>
      <c r="R1" s="377"/>
      <c r="T1" s="377"/>
      <c r="U1" s="377"/>
      <c r="W1" s="377"/>
      <c r="X1" s="377"/>
      <c r="Z1" s="377"/>
      <c r="AA1" s="377"/>
      <c r="AC1" s="377"/>
      <c r="AD1" s="377"/>
      <c r="AF1" s="377"/>
      <c r="AG1" s="377"/>
      <c r="AH1" s="377"/>
      <c r="AI1" s="377"/>
      <c r="AJ1" s="377"/>
      <c r="AL1" s="377"/>
      <c r="AM1" s="377"/>
      <c r="AO1" s="377"/>
      <c r="AP1" s="377"/>
      <c r="AR1" s="377"/>
      <c r="AS1" s="377"/>
      <c r="AU1" s="377"/>
      <c r="AV1" s="377"/>
      <c r="AX1" s="377"/>
      <c r="AY1" s="377"/>
      <c r="BA1" s="377"/>
      <c r="BB1" s="377"/>
      <c r="BD1" s="377"/>
      <c r="BE1" s="377"/>
      <c r="BG1" s="377"/>
      <c r="BH1" s="377"/>
    </row>
    <row r="2" spans="1:60" s="376" customFormat="1" x14ac:dyDescent="0.25">
      <c r="A2" s="378"/>
    </row>
    <row r="3" spans="1:60" ht="41.25" customHeight="1" x14ac:dyDescent="0.25">
      <c r="A3" s="1066" t="s">
        <v>320</v>
      </c>
      <c r="B3" s="1067" t="s">
        <v>321</v>
      </c>
      <c r="C3" s="1067"/>
      <c r="D3" s="1067"/>
      <c r="E3" s="1067" t="s">
        <v>322</v>
      </c>
      <c r="F3" s="1067"/>
      <c r="G3" s="1067"/>
      <c r="H3" s="1064" t="s">
        <v>323</v>
      </c>
      <c r="I3" s="1064"/>
      <c r="J3" s="1064"/>
      <c r="K3" s="1064" t="s">
        <v>324</v>
      </c>
      <c r="L3" s="1064"/>
      <c r="M3" s="1064"/>
      <c r="N3" s="1064"/>
      <c r="O3" s="1064"/>
      <c r="P3" s="1064"/>
      <c r="Q3" s="1064"/>
      <c r="R3" s="1064"/>
      <c r="S3" s="1064" t="s">
        <v>325</v>
      </c>
      <c r="T3" s="1064"/>
      <c r="U3" s="1064"/>
      <c r="V3" s="1064" t="s">
        <v>326</v>
      </c>
      <c r="W3" s="1064"/>
      <c r="X3" s="1064"/>
      <c r="Y3" s="1064" t="s">
        <v>327</v>
      </c>
      <c r="Z3" s="1064"/>
      <c r="AA3" s="1064"/>
      <c r="AB3" s="1065" t="s">
        <v>328</v>
      </c>
      <c r="AC3" s="1065"/>
      <c r="AD3" s="1065"/>
      <c r="AE3" s="1065" t="s">
        <v>329</v>
      </c>
      <c r="AF3" s="1065"/>
      <c r="AG3" s="1065"/>
      <c r="AH3" s="1065"/>
      <c r="AI3" s="1065"/>
      <c r="AJ3" s="1065"/>
      <c r="AK3" s="1065" t="s">
        <v>330</v>
      </c>
      <c r="AL3" s="1065"/>
      <c r="AM3" s="1065"/>
      <c r="AN3" s="1064" t="s">
        <v>331</v>
      </c>
      <c r="AO3" s="1064"/>
      <c r="AP3" s="1064"/>
      <c r="AQ3" s="1064" t="s">
        <v>332</v>
      </c>
      <c r="AR3" s="1064"/>
      <c r="AS3" s="1064"/>
      <c r="AT3" s="1064" t="s">
        <v>333</v>
      </c>
      <c r="AU3" s="1064"/>
      <c r="AV3" s="1064"/>
      <c r="AW3" s="1064" t="s">
        <v>334</v>
      </c>
      <c r="AX3" s="1064"/>
      <c r="AY3" s="1064"/>
      <c r="AZ3" s="1064" t="s">
        <v>335</v>
      </c>
      <c r="BA3" s="1064"/>
      <c r="BB3" s="1064"/>
      <c r="BC3" s="1064" t="s">
        <v>336</v>
      </c>
      <c r="BD3" s="1064"/>
      <c r="BE3" s="1064"/>
      <c r="BF3" s="1064" t="s">
        <v>337</v>
      </c>
      <c r="BG3" s="1064"/>
      <c r="BH3" s="1064"/>
    </row>
    <row r="4" spans="1:60" ht="30.75" customHeight="1" x14ac:dyDescent="0.25">
      <c r="A4" s="1066"/>
      <c r="B4" s="1068" t="s">
        <v>338</v>
      </c>
      <c r="C4" s="380" t="s">
        <v>4</v>
      </c>
      <c r="D4" s="380" t="s">
        <v>5</v>
      </c>
      <c r="E4" s="1062" t="s">
        <v>339</v>
      </c>
      <c r="F4" s="380" t="s">
        <v>4</v>
      </c>
      <c r="G4" s="380" t="s">
        <v>5</v>
      </c>
      <c r="H4" s="1068" t="s">
        <v>338</v>
      </c>
      <c r="I4" s="380" t="s">
        <v>4</v>
      </c>
      <c r="J4" s="380" t="s">
        <v>5</v>
      </c>
      <c r="K4" s="1062" t="s">
        <v>339</v>
      </c>
      <c r="L4" s="380" t="s">
        <v>4</v>
      </c>
      <c r="M4" s="381" t="s">
        <v>340</v>
      </c>
      <c r="N4" s="380" t="s">
        <v>68</v>
      </c>
      <c r="O4" s="380" t="s">
        <v>69</v>
      </c>
      <c r="P4" s="380" t="s">
        <v>70</v>
      </c>
      <c r="Q4" s="380" t="s">
        <v>71</v>
      </c>
      <c r="R4" s="380" t="s">
        <v>72</v>
      </c>
      <c r="S4" s="1062" t="s">
        <v>339</v>
      </c>
      <c r="T4" s="380" t="s">
        <v>4</v>
      </c>
      <c r="U4" s="380" t="s">
        <v>5</v>
      </c>
      <c r="V4" s="1062" t="s">
        <v>339</v>
      </c>
      <c r="W4" s="380" t="s">
        <v>4</v>
      </c>
      <c r="X4" s="380" t="s">
        <v>5</v>
      </c>
      <c r="Y4" s="1062" t="s">
        <v>339</v>
      </c>
      <c r="Z4" s="380" t="s">
        <v>4</v>
      </c>
      <c r="AA4" s="380" t="s">
        <v>5</v>
      </c>
      <c r="AB4" s="1063" t="s">
        <v>339</v>
      </c>
      <c r="AC4" s="380" t="s">
        <v>4</v>
      </c>
      <c r="AD4" s="380" t="s">
        <v>5</v>
      </c>
      <c r="AE4" s="1063" t="s">
        <v>339</v>
      </c>
      <c r="AF4" s="381" t="s">
        <v>341</v>
      </c>
      <c r="AG4" s="380" t="s">
        <v>76</v>
      </c>
      <c r="AH4" s="380" t="s">
        <v>77</v>
      </c>
      <c r="AI4" s="380" t="s">
        <v>78</v>
      </c>
      <c r="AJ4" s="380" t="s">
        <v>5</v>
      </c>
      <c r="AK4" s="1063" t="s">
        <v>338</v>
      </c>
      <c r="AL4" s="380" t="s">
        <v>4</v>
      </c>
      <c r="AM4" s="380" t="s">
        <v>5</v>
      </c>
      <c r="AN4" s="1062" t="s">
        <v>339</v>
      </c>
      <c r="AO4" s="380" t="s">
        <v>4</v>
      </c>
      <c r="AP4" s="380" t="s">
        <v>5</v>
      </c>
      <c r="AQ4" s="1062" t="s">
        <v>339</v>
      </c>
      <c r="AR4" s="380" t="s">
        <v>4</v>
      </c>
      <c r="AS4" s="380" t="s">
        <v>5</v>
      </c>
      <c r="AT4" s="1062" t="s">
        <v>339</v>
      </c>
      <c r="AU4" s="380" t="s">
        <v>4</v>
      </c>
      <c r="AV4" s="380" t="s">
        <v>5</v>
      </c>
      <c r="AW4" s="1062" t="s">
        <v>339</v>
      </c>
      <c r="AX4" s="380" t="s">
        <v>4</v>
      </c>
      <c r="AY4" s="380" t="s">
        <v>5</v>
      </c>
      <c r="AZ4" s="1062" t="s">
        <v>339</v>
      </c>
      <c r="BA4" s="380" t="s">
        <v>4</v>
      </c>
      <c r="BB4" s="380" t="s">
        <v>5</v>
      </c>
      <c r="BC4" s="1062" t="s">
        <v>339</v>
      </c>
      <c r="BD4" s="380" t="s">
        <v>4</v>
      </c>
      <c r="BE4" s="380" t="s">
        <v>5</v>
      </c>
      <c r="BF4" s="1062" t="s">
        <v>339</v>
      </c>
      <c r="BG4" s="380" t="s">
        <v>4</v>
      </c>
      <c r="BH4" s="380" t="s">
        <v>5</v>
      </c>
    </row>
    <row r="5" spans="1:60" ht="82.5" customHeight="1" x14ac:dyDescent="0.25">
      <c r="A5" s="1066"/>
      <c r="B5" s="1068"/>
      <c r="C5" s="381" t="s">
        <v>41</v>
      </c>
      <c r="D5" s="381" t="s">
        <v>42</v>
      </c>
      <c r="E5" s="1062"/>
      <c r="F5" s="381" t="s">
        <v>342</v>
      </c>
      <c r="G5" s="381" t="s">
        <v>343</v>
      </c>
      <c r="H5" s="1068"/>
      <c r="I5" s="381" t="s">
        <v>344</v>
      </c>
      <c r="J5" s="381" t="s">
        <v>345</v>
      </c>
      <c r="K5" s="1062"/>
      <c r="L5" s="382" t="s">
        <v>346</v>
      </c>
      <c r="M5" s="381" t="s">
        <v>347</v>
      </c>
      <c r="N5" s="381" t="s">
        <v>348</v>
      </c>
      <c r="O5" s="381" t="s">
        <v>349</v>
      </c>
      <c r="P5" s="381" t="s">
        <v>350</v>
      </c>
      <c r="Q5" s="381" t="s">
        <v>218</v>
      </c>
      <c r="R5" s="381" t="s">
        <v>90</v>
      </c>
      <c r="S5" s="1062"/>
      <c r="T5" s="381" t="s">
        <v>351</v>
      </c>
      <c r="U5" s="381" t="s">
        <v>352</v>
      </c>
      <c r="V5" s="1062"/>
      <c r="W5" s="381" t="s">
        <v>353</v>
      </c>
      <c r="X5" s="381" t="s">
        <v>354</v>
      </c>
      <c r="Y5" s="1062"/>
      <c r="Z5" s="381" t="s">
        <v>355</v>
      </c>
      <c r="AA5" s="381" t="s">
        <v>356</v>
      </c>
      <c r="AB5" s="1063"/>
      <c r="AC5" s="381" t="s">
        <v>357</v>
      </c>
      <c r="AD5" s="381" t="s">
        <v>358</v>
      </c>
      <c r="AE5" s="1063"/>
      <c r="AF5" s="381" t="s">
        <v>359</v>
      </c>
      <c r="AG5" s="381" t="s">
        <v>360</v>
      </c>
      <c r="AH5" s="381" t="s">
        <v>361</v>
      </c>
      <c r="AI5" s="381" t="s">
        <v>362</v>
      </c>
      <c r="AJ5" s="381" t="s">
        <v>363</v>
      </c>
      <c r="AK5" s="1063"/>
      <c r="AL5" s="381" t="s">
        <v>364</v>
      </c>
      <c r="AM5" s="381" t="s">
        <v>365</v>
      </c>
      <c r="AN5" s="1062"/>
      <c r="AO5" s="381" t="s">
        <v>366</v>
      </c>
      <c r="AP5" s="381" t="s">
        <v>367</v>
      </c>
      <c r="AQ5" s="1062"/>
      <c r="AR5" s="381" t="s">
        <v>368</v>
      </c>
      <c r="AS5" s="381" t="s">
        <v>126</v>
      </c>
      <c r="AT5" s="1062"/>
      <c r="AU5" s="381" t="s">
        <v>369</v>
      </c>
      <c r="AV5" s="381" t="s">
        <v>128</v>
      </c>
      <c r="AW5" s="1062"/>
      <c r="AX5" s="381" t="s">
        <v>370</v>
      </c>
      <c r="AY5" s="381" t="s">
        <v>371</v>
      </c>
      <c r="AZ5" s="1062"/>
      <c r="BA5" s="381" t="s">
        <v>372</v>
      </c>
      <c r="BB5" s="381" t="s">
        <v>373</v>
      </c>
      <c r="BC5" s="1062"/>
      <c r="BD5" s="381" t="s">
        <v>374</v>
      </c>
      <c r="BE5" s="381" t="s">
        <v>375</v>
      </c>
      <c r="BF5" s="1062"/>
      <c r="BG5" s="381" t="s">
        <v>376</v>
      </c>
      <c r="BH5" s="381" t="s">
        <v>377</v>
      </c>
    </row>
    <row r="6" spans="1:60" ht="341.25" customHeight="1" x14ac:dyDescent="0.25">
      <c r="A6" s="383" t="s">
        <v>378</v>
      </c>
      <c r="B6" s="384" t="s">
        <v>379</v>
      </c>
      <c r="C6" s="385" t="s">
        <v>380</v>
      </c>
      <c r="D6" s="386" t="s">
        <v>381</v>
      </c>
      <c r="E6" s="384" t="s">
        <v>379</v>
      </c>
      <c r="F6" s="387" t="s">
        <v>382</v>
      </c>
      <c r="G6" s="385" t="s">
        <v>380</v>
      </c>
      <c r="H6" s="384" t="s">
        <v>379</v>
      </c>
      <c r="I6" s="388" t="s">
        <v>383</v>
      </c>
      <c r="J6" s="389" t="s">
        <v>384</v>
      </c>
      <c r="K6" s="384" t="s">
        <v>379</v>
      </c>
      <c r="L6" s="389" t="s">
        <v>385</v>
      </c>
      <c r="M6" s="390" t="s">
        <v>386</v>
      </c>
      <c r="N6" s="391" t="s">
        <v>387</v>
      </c>
      <c r="O6" s="392" t="s">
        <v>388</v>
      </c>
      <c r="P6" s="392" t="s">
        <v>389</v>
      </c>
      <c r="Q6" s="393" t="s">
        <v>390</v>
      </c>
      <c r="R6" s="394" t="s">
        <v>391</v>
      </c>
      <c r="S6" s="384" t="s">
        <v>379</v>
      </c>
      <c r="T6" s="395" t="s">
        <v>392</v>
      </c>
      <c r="U6" s="389" t="s">
        <v>393</v>
      </c>
      <c r="V6" s="384" t="s">
        <v>379</v>
      </c>
      <c r="W6" s="396" t="s">
        <v>394</v>
      </c>
      <c r="X6" s="389" t="s">
        <v>395</v>
      </c>
      <c r="Y6" s="384" t="s">
        <v>379</v>
      </c>
      <c r="Z6" s="397" t="s">
        <v>396</v>
      </c>
      <c r="AA6" s="389" t="s">
        <v>397</v>
      </c>
      <c r="AB6" s="384" t="s">
        <v>379</v>
      </c>
      <c r="AC6" s="396" t="s">
        <v>398</v>
      </c>
      <c r="AD6" s="394" t="s">
        <v>399</v>
      </c>
      <c r="AE6" s="384" t="s">
        <v>379</v>
      </c>
      <c r="AF6" s="398" t="s">
        <v>400</v>
      </c>
      <c r="AG6" s="399" t="s">
        <v>401</v>
      </c>
      <c r="AH6" s="400" t="s">
        <v>402</v>
      </c>
      <c r="AI6" s="400" t="s">
        <v>403</v>
      </c>
      <c r="AJ6" s="401" t="s">
        <v>404</v>
      </c>
      <c r="AK6" s="384" t="s">
        <v>379</v>
      </c>
      <c r="AL6" s="402" t="s">
        <v>405</v>
      </c>
      <c r="AM6" s="398" t="s">
        <v>400</v>
      </c>
      <c r="AN6" s="384" t="s">
        <v>379</v>
      </c>
      <c r="AO6" s="403" t="s">
        <v>406</v>
      </c>
      <c r="AP6" s="403" t="s">
        <v>406</v>
      </c>
      <c r="AQ6" s="384" t="s">
        <v>379</v>
      </c>
      <c r="AR6" s="396" t="s">
        <v>407</v>
      </c>
      <c r="AS6" s="396" t="s">
        <v>408</v>
      </c>
      <c r="AT6" s="384" t="s">
        <v>379</v>
      </c>
      <c r="AU6" s="396" t="s">
        <v>409</v>
      </c>
      <c r="AV6" s="389" t="s">
        <v>410</v>
      </c>
      <c r="AW6" s="384" t="s">
        <v>379</v>
      </c>
      <c r="AX6" s="403" t="s">
        <v>406</v>
      </c>
      <c r="AY6" s="392" t="s">
        <v>411</v>
      </c>
      <c r="AZ6" s="384" t="s">
        <v>379</v>
      </c>
      <c r="BA6" s="403" t="s">
        <v>412</v>
      </c>
      <c r="BB6" s="394" t="s">
        <v>413</v>
      </c>
      <c r="BC6" s="384" t="s">
        <v>379</v>
      </c>
      <c r="BD6" s="389" t="s">
        <v>414</v>
      </c>
      <c r="BE6" s="394" t="s">
        <v>415</v>
      </c>
      <c r="BF6" s="384" t="s">
        <v>379</v>
      </c>
      <c r="BG6" s="403" t="s">
        <v>406</v>
      </c>
      <c r="BH6" s="394" t="s">
        <v>413</v>
      </c>
    </row>
    <row r="7" spans="1:60" ht="22.5" customHeight="1" x14ac:dyDescent="0.25">
      <c r="A7" s="404"/>
      <c r="B7" s="405"/>
      <c r="C7" s="406"/>
      <c r="D7" s="406"/>
      <c r="E7" s="405"/>
      <c r="F7" s="406"/>
      <c r="G7" s="406"/>
      <c r="H7" s="405"/>
      <c r="I7" s="406"/>
      <c r="J7" s="406"/>
      <c r="K7" s="405"/>
      <c r="L7" s="406"/>
      <c r="M7" s="406"/>
      <c r="N7" s="407"/>
      <c r="O7" s="407"/>
      <c r="P7" s="407"/>
      <c r="Q7" s="407"/>
      <c r="R7" s="406"/>
      <c r="S7" s="405"/>
      <c r="T7" s="406"/>
      <c r="U7" s="406"/>
      <c r="V7" s="405"/>
      <c r="W7" s="406"/>
      <c r="X7" s="406"/>
      <c r="Y7" s="405"/>
      <c r="Z7" s="406"/>
      <c r="AA7" s="406"/>
      <c r="AB7" s="405"/>
      <c r="AC7" s="406"/>
      <c r="AD7" s="407"/>
      <c r="AE7" s="405"/>
      <c r="AF7" s="406"/>
      <c r="AG7" s="406"/>
      <c r="AH7" s="406"/>
      <c r="AI7" s="406"/>
      <c r="AJ7" s="406"/>
      <c r="AK7" s="405"/>
      <c r="AL7" s="406"/>
      <c r="AM7" s="406"/>
      <c r="AN7" s="405"/>
      <c r="AO7" s="406"/>
      <c r="AP7" s="406"/>
      <c r="AQ7" s="405"/>
      <c r="AR7" s="406"/>
      <c r="AS7" s="406"/>
      <c r="AT7" s="405"/>
      <c r="AU7" s="406"/>
      <c r="AV7" s="406"/>
      <c r="AW7" s="405"/>
      <c r="AX7" s="406"/>
      <c r="AY7" s="406"/>
      <c r="AZ7" s="405"/>
      <c r="BA7" s="406"/>
      <c r="BB7" s="406"/>
      <c r="BC7" s="405"/>
      <c r="BD7" s="406"/>
      <c r="BE7" s="406"/>
      <c r="BF7" s="405"/>
      <c r="BG7" s="406"/>
      <c r="BH7" s="406"/>
    </row>
    <row r="8" spans="1:60" s="376" customFormat="1" ht="16.5" x14ac:dyDescent="0.3">
      <c r="A8" s="408" t="s">
        <v>416</v>
      </c>
      <c r="F8" s="406"/>
    </row>
    <row r="9" spans="1:60" s="376" customFormat="1" x14ac:dyDescent="0.25">
      <c r="A9" s="409" t="s">
        <v>417</v>
      </c>
      <c r="F9" s="406"/>
    </row>
    <row r="10" spans="1:60" s="376" customFormat="1" x14ac:dyDescent="0.25">
      <c r="A10" s="410" t="s">
        <v>418</v>
      </c>
      <c r="F10" s="406"/>
    </row>
    <row r="11" spans="1:60" s="376" customFormat="1" x14ac:dyDescent="0.25">
      <c r="A11" s="409" t="s">
        <v>419</v>
      </c>
      <c r="F11" s="406"/>
    </row>
    <row r="12" spans="1:60" s="376" customFormat="1" x14ac:dyDescent="0.25">
      <c r="A12" s="408" t="s">
        <v>420</v>
      </c>
      <c r="F12" s="406"/>
    </row>
    <row r="13" spans="1:60" s="376" customFormat="1" x14ac:dyDescent="0.25">
      <c r="A13" s="408" t="s">
        <v>421</v>
      </c>
      <c r="F13" s="406"/>
    </row>
    <row r="14" spans="1:60" s="376" customFormat="1" x14ac:dyDescent="0.25">
      <c r="A14" s="411"/>
      <c r="F14" s="406"/>
    </row>
    <row r="15" spans="1:60" s="376" customFormat="1" ht="11.25" customHeight="1" x14ac:dyDescent="0.25">
      <c r="A15" s="412"/>
      <c r="F15" s="406"/>
    </row>
    <row r="16" spans="1:60" s="376" customFormat="1" x14ac:dyDescent="0.25">
      <c r="A16" s="412"/>
      <c r="F16" s="406"/>
    </row>
    <row r="17" spans="1:6" s="376" customFormat="1" x14ac:dyDescent="0.25">
      <c r="A17" s="413"/>
      <c r="F17" s="406"/>
    </row>
    <row r="18" spans="1:6" s="376" customFormat="1" x14ac:dyDescent="0.25">
      <c r="A18" s="412"/>
      <c r="F18" s="406"/>
    </row>
    <row r="19" spans="1:6" s="376" customFormat="1" x14ac:dyDescent="0.25">
      <c r="A19" s="412"/>
      <c r="F19" s="406"/>
    </row>
    <row r="20" spans="1:6" s="376" customFormat="1" x14ac:dyDescent="0.25">
      <c r="A20" s="412"/>
      <c r="F20" s="406"/>
    </row>
    <row r="21" spans="1:6" s="376" customFormat="1" x14ac:dyDescent="0.25">
      <c r="A21" s="414"/>
      <c r="F21" s="406"/>
    </row>
    <row r="22" spans="1:6" s="376" customFormat="1" x14ac:dyDescent="0.25">
      <c r="A22" s="411"/>
      <c r="F22" s="406"/>
    </row>
    <row r="23" spans="1:6" s="376" customFormat="1" x14ac:dyDescent="0.25">
      <c r="A23" s="412"/>
      <c r="F23" s="406"/>
    </row>
    <row r="24" spans="1:6" s="376" customFormat="1" x14ac:dyDescent="0.25">
      <c r="F24" s="406"/>
    </row>
    <row r="25" spans="1:6" s="376" customFormat="1" x14ac:dyDescent="0.25">
      <c r="A25" s="415"/>
      <c r="F25" s="406"/>
    </row>
    <row r="26" spans="1:6" s="376" customFormat="1" x14ac:dyDescent="0.25">
      <c r="F26" s="406"/>
    </row>
    <row r="27" spans="1:6" s="376" customFormat="1" x14ac:dyDescent="0.25">
      <c r="F27" s="406"/>
    </row>
    <row r="28" spans="1:6" s="376" customFormat="1" x14ac:dyDescent="0.25">
      <c r="F28" s="406"/>
    </row>
    <row r="29" spans="1:6" s="376" customFormat="1" x14ac:dyDescent="0.25"/>
    <row r="30" spans="1:6" s="376" customFormat="1" x14ac:dyDescent="0.25"/>
    <row r="31" spans="1:6" s="376" customFormat="1" x14ac:dyDescent="0.25"/>
    <row r="32" spans="1:6" s="376" customFormat="1" x14ac:dyDescent="0.25"/>
    <row r="33" s="376" customFormat="1" x14ac:dyDescent="0.25"/>
    <row r="34" s="376" customFormat="1" x14ac:dyDescent="0.25"/>
    <row r="35" s="376" customFormat="1" x14ac:dyDescent="0.25"/>
    <row r="36" s="376" customFormat="1" x14ac:dyDescent="0.25"/>
    <row r="37" s="376" customFormat="1" x14ac:dyDescent="0.25"/>
    <row r="38" s="376" customFormat="1" x14ac:dyDescent="0.25"/>
    <row r="39" s="376" customFormat="1" x14ac:dyDescent="0.25"/>
    <row r="40" s="376" customFormat="1" x14ac:dyDescent="0.25"/>
    <row r="41" s="376" customFormat="1" x14ac:dyDescent="0.25"/>
    <row r="42" s="376" customFormat="1" x14ac:dyDescent="0.25"/>
    <row r="43" s="376" customFormat="1" x14ac:dyDescent="0.25"/>
  </sheetData>
  <mergeCells count="35">
    <mergeCell ref="S3:U3"/>
    <mergeCell ref="B4:B5"/>
    <mergeCell ref="E4:E5"/>
    <mergeCell ref="H4:H5"/>
    <mergeCell ref="K4:K5"/>
    <mergeCell ref="S4:S5"/>
    <mergeCell ref="A3:A5"/>
    <mergeCell ref="B3:D3"/>
    <mergeCell ref="E3:G3"/>
    <mergeCell ref="H3:J3"/>
    <mergeCell ref="K3:R3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4" customWidth="1"/>
    <col min="5" max="6" width="1.140625" style="5" customWidth="1"/>
    <col min="7" max="7" width="31.7109375" style="4" customWidth="1"/>
    <col min="8" max="8" width="26" style="4" customWidth="1"/>
    <col min="9" max="9" width="19" style="4" customWidth="1"/>
    <col min="10" max="10" width="14.85546875" style="5" customWidth="1"/>
    <col min="11" max="11" width="12.5703125" style="4" customWidth="1"/>
    <col min="12" max="12" width="16.140625" style="4" customWidth="1"/>
    <col min="13" max="13" width="16.42578125" style="4" customWidth="1"/>
    <col min="14" max="14" width="15" style="4" customWidth="1"/>
    <col min="15" max="16" width="8" style="4" customWidth="1"/>
    <col min="17" max="16384" width="11.42578125" style="4"/>
  </cols>
  <sheetData>
    <row r="1" spans="1:18" s="2" customFormat="1" ht="21" customHeight="1" x14ac:dyDescent="0.45">
      <c r="E1" s="3"/>
      <c r="F1" s="3"/>
      <c r="G1" s="967" t="s">
        <v>0</v>
      </c>
      <c r="H1" s="967"/>
      <c r="I1" s="967"/>
      <c r="J1" s="967"/>
      <c r="K1" s="967"/>
      <c r="L1" s="967"/>
      <c r="M1" s="967"/>
      <c r="N1" s="967"/>
    </row>
    <row r="2" spans="1:18" s="2" customFormat="1" ht="28.5" x14ac:dyDescent="0.45">
      <c r="E2" s="3"/>
      <c r="F2" s="3"/>
      <c r="G2" s="968" t="s">
        <v>2</v>
      </c>
      <c r="H2" s="969"/>
      <c r="I2" s="969"/>
      <c r="J2" s="969"/>
      <c r="K2" s="970" t="str">
        <f>+NOMBRE!B7</f>
        <v>ENERO - NOVIEMBRE 2024</v>
      </c>
      <c r="L2" s="970"/>
      <c r="M2" s="970"/>
      <c r="N2" s="970"/>
    </row>
    <row r="3" spans="1:18" ht="3" customHeight="1" thickBot="1" x14ac:dyDescent="0.3"/>
    <row r="4" spans="1:18" ht="15" customHeight="1" x14ac:dyDescent="0.25">
      <c r="H4" s="971" t="s">
        <v>3</v>
      </c>
      <c r="I4" s="972"/>
      <c r="J4" s="972"/>
      <c r="K4" s="972"/>
      <c r="L4" s="972"/>
      <c r="M4" s="972"/>
      <c r="N4" s="973"/>
    </row>
    <row r="5" spans="1:18" ht="39.75" customHeight="1" thickBot="1" x14ac:dyDescent="0.3">
      <c r="H5" s="974"/>
      <c r="I5" s="975"/>
      <c r="J5" s="975"/>
      <c r="K5" s="975"/>
      <c r="L5" s="975"/>
      <c r="M5" s="975"/>
      <c r="N5" s="976"/>
    </row>
    <row r="6" spans="1:18" ht="16.5" customHeight="1" thickBot="1" x14ac:dyDescent="0.3">
      <c r="H6" s="6" t="s">
        <v>4</v>
      </c>
      <c r="I6" s="7" t="s">
        <v>5</v>
      </c>
      <c r="J6" s="977" t="s">
        <v>6</v>
      </c>
      <c r="K6" s="979">
        <f>+NOMBRE!$B$9</f>
        <v>2024</v>
      </c>
      <c r="L6" s="980"/>
      <c r="M6" s="981" t="s">
        <v>7</v>
      </c>
      <c r="N6" s="982"/>
    </row>
    <row r="7" spans="1:18" ht="72.75" customHeight="1" thickBot="1" x14ac:dyDescent="0.3">
      <c r="G7" s="8" t="s">
        <v>8</v>
      </c>
      <c r="H7" s="9" t="s">
        <v>9</v>
      </c>
      <c r="I7" s="10" t="s">
        <v>10</v>
      </c>
      <c r="J7" s="978"/>
      <c r="K7" s="11" t="s">
        <v>11</v>
      </c>
      <c r="L7" s="12" t="s">
        <v>12</v>
      </c>
      <c r="M7" s="13" t="s">
        <v>13</v>
      </c>
      <c r="N7" s="13" t="s">
        <v>14</v>
      </c>
    </row>
    <row r="8" spans="1:18" ht="15" customHeight="1" x14ac:dyDescent="0.3">
      <c r="A8"/>
      <c r="B8"/>
      <c r="C8" s="14"/>
      <c r="D8" s="14"/>
      <c r="G8" s="18" t="s">
        <v>15</v>
      </c>
      <c r="H8" s="19">
        <v>7</v>
      </c>
      <c r="I8" s="20">
        <v>7</v>
      </c>
      <c r="J8" s="21">
        <f t="shared" ref="J8" si="0">IF(AND(H8=0,I8=0),1,IF(I8=0,300,+H8/I8))</f>
        <v>1</v>
      </c>
      <c r="K8" s="22">
        <v>1</v>
      </c>
      <c r="L8" s="23">
        <f t="shared" ref="L8" si="1">+K8*1</f>
        <v>1</v>
      </c>
      <c r="M8" s="24">
        <f t="shared" ref="M8" si="2">IF(+J8/L8&gt;1,1,+J8/L8)</f>
        <v>1</v>
      </c>
      <c r="N8" s="25">
        <f t="shared" ref="N8" si="3">+M8*4.17/100</f>
        <v>4.1700000000000001E-2</v>
      </c>
      <c r="Q8" s="17"/>
      <c r="R8" s="5"/>
    </row>
    <row r="9" spans="1:18" ht="5.25" customHeight="1" thickBot="1" x14ac:dyDescent="0.3"/>
    <row r="10" spans="1:18" ht="18" thickBot="1" x14ac:dyDescent="0.35">
      <c r="G10" s="28" t="s">
        <v>20</v>
      </c>
      <c r="H10" s="29">
        <f>SUM(H8:H8)</f>
        <v>7</v>
      </c>
      <c r="I10" s="30">
        <f>SUM(I8:I8)</f>
        <v>7</v>
      </c>
      <c r="J10" s="31">
        <f>IF(AND(H10=0,I10=0),1,IF(I10=0,300,+H10/I10))</f>
        <v>1</v>
      </c>
    </row>
    <row r="13" spans="1:18" s="5" customFormat="1" hidden="1" x14ac:dyDescent="0.25">
      <c r="A13" s="4"/>
      <c r="B13" s="4"/>
      <c r="C13" s="4"/>
      <c r="D13" s="4"/>
      <c r="G13" s="4"/>
      <c r="H13" s="4"/>
      <c r="I13" s="4"/>
      <c r="K13" s="4"/>
      <c r="L13" s="4"/>
      <c r="M13" s="4"/>
      <c r="N13" s="4"/>
      <c r="O13" s="4"/>
      <c r="P13" s="4"/>
      <c r="Q13" s="4"/>
      <c r="R13" s="4"/>
    </row>
    <row r="14" spans="1:18" s="5" customFormat="1" hidden="1" x14ac:dyDescent="0.25">
      <c r="A14" s="4"/>
      <c r="B14" s="4"/>
      <c r="C14" s="4"/>
      <c r="D14" s="4"/>
      <c r="G14" s="4"/>
      <c r="H14" s="4"/>
      <c r="I14" s="4"/>
      <c r="K14" s="4"/>
      <c r="L14" s="4"/>
      <c r="M14" s="4"/>
      <c r="N14" s="4"/>
      <c r="O14" s="4"/>
      <c r="P14" s="4"/>
      <c r="Q14" s="4"/>
      <c r="R14" s="4"/>
    </row>
    <row r="15" spans="1:18" s="5" customFormat="1" hidden="1" x14ac:dyDescent="0.25">
      <c r="A15" s="4"/>
      <c r="B15" s="4"/>
      <c r="C15" s="4"/>
      <c r="D15" s="4"/>
      <c r="G15" s="4" t="s">
        <v>21</v>
      </c>
      <c r="H15" s="14" t="e">
        <f>+#REF!</f>
        <v>#REF!</v>
      </c>
      <c r="I15" s="14" t="e">
        <f>+#REF!</f>
        <v>#REF!</v>
      </c>
      <c r="K15" s="4"/>
      <c r="L15" s="4"/>
      <c r="M15" s="4"/>
      <c r="N15" s="4"/>
      <c r="O15" s="4"/>
      <c r="P15" s="4"/>
      <c r="Q15" s="4"/>
      <c r="R15" s="4"/>
    </row>
    <row r="16" spans="1:18" s="5" customFormat="1" hidden="1" x14ac:dyDescent="0.25">
      <c r="A16" s="4"/>
      <c r="B16" s="4"/>
      <c r="C16" s="4"/>
      <c r="D16" s="4"/>
      <c r="G16" s="4" t="s">
        <v>22</v>
      </c>
      <c r="H16" s="14" t="e">
        <f>+#REF!</f>
        <v>#REF!</v>
      </c>
      <c r="I16" s="14" t="e">
        <f>+#REF!</f>
        <v>#REF!</v>
      </c>
      <c r="K16" s="4"/>
      <c r="L16" s="4"/>
      <c r="M16" s="4"/>
      <c r="N16" s="4"/>
      <c r="O16" s="4"/>
      <c r="P16" s="4"/>
      <c r="Q16" s="4"/>
      <c r="R16" s="4"/>
    </row>
    <row r="17" spans="1:18" s="5" customFormat="1" hidden="1" x14ac:dyDescent="0.25">
      <c r="A17" s="4"/>
      <c r="B17" s="4"/>
      <c r="C17" s="4"/>
      <c r="D17" s="4"/>
      <c r="G17" s="4" t="s">
        <v>23</v>
      </c>
      <c r="H17" s="14" t="e">
        <f>+#REF!</f>
        <v>#REF!</v>
      </c>
      <c r="I17" s="14" t="e">
        <f>+#REF!</f>
        <v>#REF!</v>
      </c>
      <c r="K17" s="4"/>
      <c r="L17" s="4"/>
      <c r="M17" s="4"/>
      <c r="N17" s="4"/>
      <c r="O17" s="4"/>
      <c r="P17" s="4"/>
      <c r="Q17" s="4"/>
      <c r="R17" s="4"/>
    </row>
    <row r="18" spans="1:18" s="5" customFormat="1" hidden="1" x14ac:dyDescent="0.25">
      <c r="A18" s="4"/>
      <c r="B18" s="4"/>
      <c r="C18" s="4"/>
      <c r="D18" s="4"/>
      <c r="G18" s="4" t="s">
        <v>24</v>
      </c>
      <c r="H18" s="14" t="e">
        <f>+#REF!</f>
        <v>#REF!</v>
      </c>
      <c r="I18" s="14" t="e">
        <f>+#REF!</f>
        <v>#REF!</v>
      </c>
      <c r="K18" s="4"/>
      <c r="L18" s="4"/>
      <c r="M18" s="4"/>
      <c r="N18" s="4"/>
      <c r="O18" s="4"/>
      <c r="P18" s="4"/>
      <c r="Q18" s="4"/>
      <c r="R18" s="4"/>
    </row>
    <row r="19" spans="1:18" s="5" customFormat="1" hidden="1" x14ac:dyDescent="0.25">
      <c r="A19" s="4"/>
      <c r="B19" s="4"/>
      <c r="C19" s="4"/>
      <c r="D19" s="4"/>
      <c r="G19" s="4" t="s">
        <v>25</v>
      </c>
      <c r="H19" s="14" t="e">
        <f>+#REF!</f>
        <v>#REF!</v>
      </c>
      <c r="I19" s="14" t="e">
        <f>+#REF!</f>
        <v>#REF!</v>
      </c>
      <c r="K19" s="4"/>
      <c r="L19" s="4"/>
      <c r="M19" s="4"/>
      <c r="N19" s="4"/>
      <c r="O19" s="4"/>
      <c r="P19" s="4"/>
      <c r="Q19" s="4"/>
      <c r="R19" s="4"/>
    </row>
    <row r="20" spans="1:18" s="5" customFormat="1" hidden="1" x14ac:dyDescent="0.25">
      <c r="A20" s="4"/>
      <c r="B20" s="4"/>
      <c r="C20" s="4"/>
      <c r="D20" s="4"/>
      <c r="G20" s="4" t="s">
        <v>26</v>
      </c>
      <c r="H20" s="14" t="e">
        <f>+#REF!</f>
        <v>#REF!</v>
      </c>
      <c r="I20" s="14" t="e">
        <f>+#REF!</f>
        <v>#REF!</v>
      </c>
      <c r="K20" s="4"/>
      <c r="L20" s="4"/>
      <c r="M20" s="4"/>
      <c r="N20" s="4"/>
      <c r="O20" s="4"/>
      <c r="P20" s="4"/>
      <c r="Q20" s="4"/>
      <c r="R20" s="4"/>
    </row>
    <row r="21" spans="1:18" s="5" customFormat="1" hidden="1" x14ac:dyDescent="0.25">
      <c r="A21" s="4"/>
      <c r="B21" s="4"/>
      <c r="C21" s="4"/>
      <c r="D21" s="4"/>
      <c r="G21" s="4" t="s">
        <v>27</v>
      </c>
      <c r="H21" s="14" t="e">
        <f>+#REF!</f>
        <v>#REF!</v>
      </c>
      <c r="I21" s="14" t="e">
        <f>+#REF!</f>
        <v>#REF!</v>
      </c>
      <c r="K21" s="4"/>
      <c r="L21" s="4"/>
      <c r="M21" s="4"/>
      <c r="N21" s="4"/>
      <c r="O21" s="4"/>
      <c r="P21" s="4"/>
      <c r="Q21" s="4"/>
      <c r="R21" s="4"/>
    </row>
    <row r="22" spans="1:18" s="5" customFormat="1" hidden="1" x14ac:dyDescent="0.25">
      <c r="A22" s="4"/>
      <c r="B22" s="4"/>
      <c r="C22" s="4"/>
      <c r="D22" s="4"/>
      <c r="G22" s="4" t="s">
        <v>28</v>
      </c>
      <c r="H22" s="14" t="e">
        <f>+#REF!</f>
        <v>#REF!</v>
      </c>
      <c r="I22" s="14" t="e">
        <f>+#REF!</f>
        <v>#REF!</v>
      </c>
      <c r="K22" s="4"/>
      <c r="L22" s="4"/>
      <c r="M22" s="4"/>
      <c r="N22" s="4"/>
      <c r="O22" s="4"/>
      <c r="P22" s="4"/>
      <c r="Q22" s="4"/>
      <c r="R22" s="4"/>
    </row>
    <row r="23" spans="1:18" s="5" customFormat="1" hidden="1" x14ac:dyDescent="0.25">
      <c r="A23" s="4"/>
      <c r="B23" s="4"/>
      <c r="C23" s="4"/>
      <c r="D23" s="4"/>
      <c r="G23" s="4" t="s">
        <v>29</v>
      </c>
      <c r="H23" s="14" t="e">
        <f>+#REF!</f>
        <v>#REF!</v>
      </c>
      <c r="I23" s="14" t="e">
        <f>+#REF!</f>
        <v>#REF!</v>
      </c>
      <c r="K23" s="4"/>
      <c r="L23" s="4"/>
      <c r="M23" s="4"/>
      <c r="N23" s="4"/>
      <c r="O23" s="4"/>
      <c r="P23" s="4"/>
      <c r="Q23" s="4"/>
      <c r="R23" s="4"/>
    </row>
    <row r="24" spans="1:18" s="5" customFormat="1" hidden="1" x14ac:dyDescent="0.25">
      <c r="A24" s="4"/>
      <c r="B24" s="4"/>
      <c r="C24" s="4"/>
      <c r="D24" s="4"/>
      <c r="G24" s="4" t="s">
        <v>30</v>
      </c>
      <c r="H24" s="14" t="e">
        <f>+#REF!</f>
        <v>#REF!</v>
      </c>
      <c r="I24" s="14" t="e">
        <f>+#REF!</f>
        <v>#REF!</v>
      </c>
      <c r="K24" s="4"/>
      <c r="L24" s="4"/>
      <c r="M24" s="4"/>
      <c r="N24" s="4"/>
      <c r="O24" s="4"/>
      <c r="P24" s="4"/>
      <c r="Q24" s="4"/>
      <c r="R24" s="4"/>
    </row>
    <row r="25" spans="1:18" s="5" customFormat="1" hidden="1" x14ac:dyDescent="0.25">
      <c r="A25" s="4"/>
      <c r="B25" s="4"/>
      <c r="C25" s="4"/>
      <c r="D25" s="4"/>
      <c r="G25" s="4" t="s">
        <v>31</v>
      </c>
      <c r="H25" s="14" t="e">
        <f>+#REF!</f>
        <v>#REF!</v>
      </c>
      <c r="I25" s="14" t="e">
        <f>+#REF!</f>
        <v>#REF!</v>
      </c>
      <c r="K25" s="4"/>
      <c r="L25" s="4"/>
      <c r="M25" s="4"/>
      <c r="N25" s="4"/>
      <c r="O25" s="4"/>
      <c r="P25" s="4"/>
      <c r="Q25" s="4"/>
      <c r="R25" s="4"/>
    </row>
    <row r="26" spans="1:18" s="5" customFormat="1" hidden="1" x14ac:dyDescent="0.25">
      <c r="A26" s="4"/>
      <c r="B26" s="4"/>
      <c r="C26" s="4"/>
      <c r="D26" s="4"/>
      <c r="G26" s="4" t="s">
        <v>32</v>
      </c>
      <c r="H26" s="14" t="e">
        <f>+#REF!</f>
        <v>#REF!</v>
      </c>
      <c r="I26" s="14" t="e">
        <f>+#REF!</f>
        <v>#REF!</v>
      </c>
      <c r="K26" s="4"/>
      <c r="L26" s="4"/>
      <c r="M26" s="4"/>
      <c r="N26" s="4"/>
      <c r="O26" s="4"/>
      <c r="P26" s="4"/>
      <c r="Q26" s="4"/>
      <c r="R26" s="4"/>
    </row>
    <row r="27" spans="1:18" s="5" customFormat="1" hidden="1" x14ac:dyDescent="0.25">
      <c r="A27" s="4"/>
      <c r="B27" s="4"/>
      <c r="C27" s="4"/>
      <c r="D27" s="4"/>
      <c r="G27" s="4" t="s">
        <v>33</v>
      </c>
      <c r="H27" s="14" t="e">
        <f>+#REF!</f>
        <v>#REF!</v>
      </c>
      <c r="I27" s="14" t="e">
        <f>+#REF!</f>
        <v>#REF!</v>
      </c>
      <c r="K27" s="4"/>
      <c r="L27" s="4"/>
      <c r="M27" s="4"/>
      <c r="N27" s="4"/>
      <c r="O27" s="4"/>
      <c r="P27" s="4"/>
      <c r="Q27" s="4"/>
      <c r="R27" s="4"/>
    </row>
    <row r="28" spans="1:18" s="5" customFormat="1" hidden="1" x14ac:dyDescent="0.25">
      <c r="A28" s="4"/>
      <c r="B28" s="4"/>
      <c r="C28" s="4"/>
      <c r="D28" s="4"/>
      <c r="G28" s="4" t="s">
        <v>34</v>
      </c>
      <c r="H28" s="14" t="e">
        <f>+#REF!</f>
        <v>#REF!</v>
      </c>
      <c r="I28" s="14" t="e">
        <f>+#REF!</f>
        <v>#REF!</v>
      </c>
      <c r="K28" s="4"/>
      <c r="L28" s="4"/>
      <c r="M28" s="4"/>
      <c r="N28" s="4"/>
      <c r="O28" s="4"/>
      <c r="P28" s="4"/>
      <c r="Q28" s="4"/>
      <c r="R28" s="4"/>
    </row>
    <row r="29" spans="1:18" s="5" customFormat="1" hidden="1" x14ac:dyDescent="0.25">
      <c r="A29" s="4"/>
      <c r="B29" s="4"/>
      <c r="C29" s="4"/>
      <c r="D29" s="4"/>
      <c r="G29" s="4" t="s">
        <v>35</v>
      </c>
      <c r="H29" s="14">
        <f>+H8</f>
        <v>7</v>
      </c>
      <c r="I29" s="14">
        <f>+I8</f>
        <v>7</v>
      </c>
      <c r="K29" s="4"/>
      <c r="L29" s="4"/>
      <c r="M29" s="4"/>
      <c r="N29" s="4"/>
      <c r="O29" s="4"/>
      <c r="P29" s="4"/>
      <c r="Q29" s="4"/>
      <c r="R29" s="4"/>
    </row>
    <row r="30" spans="1:18" s="5" customFormat="1" hidden="1" x14ac:dyDescent="0.25">
      <c r="A30" s="4"/>
      <c r="B30" s="4"/>
      <c r="C30" s="4"/>
      <c r="D30" s="4"/>
      <c r="G30" s="4" t="s">
        <v>36</v>
      </c>
      <c r="H30" s="14" t="e">
        <f>+#REF!</f>
        <v>#REF!</v>
      </c>
      <c r="I30" s="14" t="e">
        <f>+#REF!</f>
        <v>#REF!</v>
      </c>
      <c r="K30" s="4"/>
      <c r="L30" s="4"/>
      <c r="M30" s="4"/>
      <c r="N30" s="4"/>
      <c r="O30" s="4"/>
      <c r="P30" s="4"/>
      <c r="Q30" s="4"/>
      <c r="R30" s="4"/>
    </row>
    <row r="31" spans="1:18" s="5" customFormat="1" hidden="1" x14ac:dyDescent="0.25">
      <c r="A31" s="4"/>
      <c r="B31" s="4"/>
      <c r="C31" s="4"/>
      <c r="D31" s="4"/>
      <c r="G31" s="4" t="s">
        <v>37</v>
      </c>
      <c r="H31" s="14" t="e">
        <f>+#REF!</f>
        <v>#REF!</v>
      </c>
      <c r="I31" s="14" t="e">
        <f>+#REF!</f>
        <v>#REF!</v>
      </c>
      <c r="K31" s="4"/>
      <c r="L31" s="4"/>
      <c r="M31" s="4"/>
      <c r="N31" s="4"/>
      <c r="O31" s="4"/>
      <c r="P31" s="4"/>
      <c r="Q31" s="4"/>
      <c r="R31" s="4"/>
    </row>
    <row r="32" spans="1:18" s="5" customFormat="1" hidden="1" x14ac:dyDescent="0.25">
      <c r="A32" s="4"/>
      <c r="B32" s="4"/>
      <c r="C32" s="4"/>
      <c r="D32" s="4"/>
      <c r="G32" s="4"/>
      <c r="H32" s="4"/>
      <c r="I32" s="4"/>
      <c r="K32" s="4"/>
      <c r="L32" s="4"/>
      <c r="M32" s="4"/>
      <c r="N32" s="4"/>
      <c r="O32" s="4"/>
      <c r="P32" s="4"/>
      <c r="Q32" s="4"/>
      <c r="R32" s="4"/>
    </row>
    <row r="33" spans="1:18" s="5" customFormat="1" hidden="1" x14ac:dyDescent="0.25">
      <c r="A33" s="4"/>
      <c r="B33" s="4"/>
      <c r="C33" s="4"/>
      <c r="D33" s="4"/>
      <c r="G33" s="4"/>
      <c r="H33" s="4"/>
      <c r="I33" s="4"/>
      <c r="K33" s="4"/>
      <c r="L33" s="4"/>
      <c r="M33" s="4"/>
      <c r="N33" s="4"/>
      <c r="O33" s="4"/>
      <c r="P33" s="4"/>
      <c r="Q33" s="4"/>
      <c r="R33" s="4"/>
    </row>
    <row r="34" spans="1:18" s="5" customFormat="1" hidden="1" x14ac:dyDescent="0.25">
      <c r="A34" s="4"/>
      <c r="B34" s="4"/>
      <c r="C34" s="4"/>
      <c r="D34" s="4"/>
      <c r="G34" s="4"/>
      <c r="H34" s="4"/>
      <c r="I34" s="4"/>
      <c r="K34" s="4"/>
      <c r="L34" s="4"/>
      <c r="M34" s="4"/>
      <c r="N34" s="4"/>
      <c r="O34" s="4"/>
      <c r="P34" s="4"/>
      <c r="Q34" s="4"/>
      <c r="R34" s="4"/>
    </row>
    <row r="35" spans="1:18" s="5" customFormat="1" hidden="1" x14ac:dyDescent="0.25">
      <c r="A35" s="4"/>
      <c r="B35" s="4"/>
      <c r="C35" s="4"/>
      <c r="D35" s="4"/>
      <c r="G35" s="4"/>
      <c r="H35" s="4"/>
      <c r="I35" s="4"/>
      <c r="K35" s="4"/>
      <c r="L35" s="4"/>
      <c r="M35" s="4"/>
      <c r="N35" s="4"/>
      <c r="O35" s="4"/>
      <c r="P35" s="4"/>
      <c r="Q35" s="4"/>
      <c r="R35" s="4"/>
    </row>
    <row r="36" spans="1:18" s="5" customFormat="1" hidden="1" x14ac:dyDescent="0.25">
      <c r="A36" s="4"/>
      <c r="B36" s="4"/>
      <c r="C36" s="4"/>
      <c r="D36" s="4"/>
      <c r="G36" s="4"/>
      <c r="H36" s="4"/>
      <c r="I36" s="4"/>
      <c r="K36" s="4"/>
      <c r="L36" s="4"/>
      <c r="M36" s="4"/>
      <c r="N36" s="4"/>
      <c r="O36" s="4"/>
      <c r="P36" s="4"/>
      <c r="Q36" s="4"/>
      <c r="R36" s="4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4" customWidth="1"/>
    <col min="5" max="6" width="1.140625" style="5" customWidth="1"/>
    <col min="7" max="7" width="31.7109375" style="4" customWidth="1"/>
    <col min="8" max="8" width="24.7109375" style="4" customWidth="1"/>
    <col min="9" max="9" width="18.5703125" style="4" customWidth="1"/>
    <col min="10" max="10" width="14.85546875" style="5" customWidth="1"/>
    <col min="11" max="11" width="12.5703125" style="4" customWidth="1"/>
    <col min="12" max="12" width="14.140625" style="4" customWidth="1"/>
    <col min="13" max="13" width="16.42578125" style="4" customWidth="1"/>
    <col min="14" max="14" width="15" style="4" customWidth="1"/>
    <col min="15" max="16" width="8" style="4" customWidth="1"/>
    <col min="17" max="16384" width="11.42578125" style="4"/>
  </cols>
  <sheetData>
    <row r="1" spans="1:18" s="2" customFormat="1" ht="21" customHeight="1" x14ac:dyDescent="0.45">
      <c r="E1" s="3"/>
      <c r="F1" s="3"/>
      <c r="G1" s="967" t="s">
        <v>0</v>
      </c>
      <c r="H1" s="967"/>
      <c r="I1" s="967"/>
      <c r="J1" s="967"/>
      <c r="K1" s="967"/>
      <c r="L1" s="967"/>
      <c r="M1" s="967"/>
      <c r="N1" s="967"/>
    </row>
    <row r="2" spans="1:18" s="2" customFormat="1" ht="28.5" x14ac:dyDescent="0.45">
      <c r="E2" s="3"/>
      <c r="F2" s="3"/>
      <c r="G2" s="968" t="s">
        <v>2</v>
      </c>
      <c r="H2" s="969"/>
      <c r="I2" s="969"/>
      <c r="J2" s="969"/>
      <c r="K2" s="970" t="str">
        <f>+NOMBRE!B7</f>
        <v>ENERO - NOVIEMBRE 2024</v>
      </c>
      <c r="L2" s="970"/>
      <c r="M2" s="970"/>
      <c r="N2" s="970"/>
    </row>
    <row r="3" spans="1:18" ht="3" customHeight="1" thickBot="1" x14ac:dyDescent="0.3"/>
    <row r="4" spans="1:18" ht="15" customHeight="1" x14ac:dyDescent="0.25">
      <c r="H4" s="971" t="s">
        <v>38</v>
      </c>
      <c r="I4" s="972"/>
      <c r="J4" s="972"/>
      <c r="K4" s="972"/>
      <c r="L4" s="972"/>
      <c r="M4" s="972"/>
      <c r="N4" s="973"/>
    </row>
    <row r="5" spans="1:18" ht="15.75" thickBot="1" x14ac:dyDescent="0.3">
      <c r="H5" s="974"/>
      <c r="I5" s="975"/>
      <c r="J5" s="975"/>
      <c r="K5" s="975"/>
      <c r="L5" s="975"/>
      <c r="M5" s="975"/>
      <c r="N5" s="976"/>
    </row>
    <row r="6" spans="1:18" ht="16.5" customHeight="1" thickBot="1" x14ac:dyDescent="0.3">
      <c r="H6" s="6" t="s">
        <v>4</v>
      </c>
      <c r="I6" s="7" t="s">
        <v>5</v>
      </c>
      <c r="J6" s="977" t="s">
        <v>6</v>
      </c>
      <c r="K6" s="979">
        <f>+NOMBRE!$B$9</f>
        <v>2024</v>
      </c>
      <c r="L6" s="980"/>
      <c r="M6" s="981" t="s">
        <v>7</v>
      </c>
      <c r="N6" s="982"/>
    </row>
    <row r="7" spans="1:18" ht="79.5" thickBot="1" x14ac:dyDescent="0.3">
      <c r="G7" s="8" t="s">
        <v>8</v>
      </c>
      <c r="H7" s="9" t="s">
        <v>39</v>
      </c>
      <c r="I7" s="10" t="s">
        <v>40</v>
      </c>
      <c r="J7" s="978"/>
      <c r="K7" s="11" t="s">
        <v>11</v>
      </c>
      <c r="L7" s="12" t="s">
        <v>12</v>
      </c>
      <c r="M7" s="13" t="s">
        <v>13</v>
      </c>
      <c r="N7" s="13" t="s">
        <v>14</v>
      </c>
    </row>
    <row r="8" spans="1:18" ht="15.75" customHeight="1" thickBot="1" x14ac:dyDescent="0.35">
      <c r="A8"/>
      <c r="B8"/>
      <c r="C8" s="14"/>
      <c r="D8" s="14"/>
      <c r="G8" s="18" t="s">
        <v>15</v>
      </c>
      <c r="H8" s="37">
        <v>9</v>
      </c>
      <c r="I8" s="38">
        <v>9</v>
      </c>
      <c r="J8" s="39">
        <f t="shared" ref="J8" si="0">IF(AND(H8=0,I8=0),1,IF(I8=0,300,+H8/I8))</f>
        <v>1</v>
      </c>
      <c r="K8" s="40">
        <v>1</v>
      </c>
      <c r="L8" s="41">
        <f t="shared" ref="L8" si="1">+K8*1</f>
        <v>1</v>
      </c>
      <c r="M8" s="42">
        <f t="shared" ref="M8" si="2">IF(+J8/L8&gt;1,1,+J8/L8)</f>
        <v>1</v>
      </c>
      <c r="N8" s="25">
        <f t="shared" ref="N8" si="3">+M8*4.17/100</f>
        <v>4.1700000000000001E-2</v>
      </c>
      <c r="Q8" s="17"/>
      <c r="R8" s="5"/>
    </row>
    <row r="9" spans="1:18" ht="15.75" customHeight="1" thickBot="1" x14ac:dyDescent="0.35">
      <c r="G9" s="28" t="s">
        <v>20</v>
      </c>
      <c r="H9" s="29">
        <f>SUM(H8:H8)</f>
        <v>9</v>
      </c>
      <c r="I9" s="30">
        <f>SUM(I8:I8)</f>
        <v>9</v>
      </c>
      <c r="J9" s="31">
        <f>IF(AND(H9=0,I9=0),1,IF(I9=0,300,+H9/I9))</f>
        <v>1</v>
      </c>
    </row>
    <row r="10" spans="1:18" ht="15.75" customHeight="1" x14ac:dyDescent="0.25"/>
    <row r="12" spans="1:18" s="5" customFormat="1" hidden="1" x14ac:dyDescent="0.25">
      <c r="A12" s="4"/>
      <c r="B12" s="4"/>
      <c r="C12" s="4"/>
      <c r="D12" s="4"/>
      <c r="G12" s="4"/>
      <c r="H12" s="4"/>
      <c r="I12" s="4"/>
      <c r="K12" s="4"/>
      <c r="L12" s="4"/>
      <c r="M12" s="4"/>
      <c r="N12" s="4"/>
      <c r="O12" s="4"/>
      <c r="P12" s="4"/>
      <c r="Q12" s="4"/>
      <c r="R12" s="4"/>
    </row>
    <row r="13" spans="1:18" s="5" customFormat="1" hidden="1" x14ac:dyDescent="0.25">
      <c r="A13" s="4"/>
      <c r="B13" s="4"/>
      <c r="C13" s="4"/>
      <c r="D13" s="4"/>
      <c r="G13" s="4"/>
      <c r="H13" s="4"/>
      <c r="I13" s="4"/>
      <c r="K13" s="4"/>
      <c r="L13" s="4"/>
      <c r="M13" s="4"/>
      <c r="N13" s="4"/>
      <c r="O13" s="4"/>
      <c r="P13" s="4"/>
      <c r="Q13" s="4"/>
      <c r="R13" s="4"/>
    </row>
    <row r="14" spans="1:18" s="5" customFormat="1" hidden="1" x14ac:dyDescent="0.25">
      <c r="A14" s="4"/>
      <c r="B14" s="4"/>
      <c r="C14" s="4"/>
      <c r="D14" s="4"/>
      <c r="G14" s="4" t="s">
        <v>21</v>
      </c>
      <c r="H14" s="14" t="e">
        <f>+#REF!</f>
        <v>#REF!</v>
      </c>
      <c r="I14" s="14" t="e">
        <f>+#REF!</f>
        <v>#REF!</v>
      </c>
      <c r="K14" s="4"/>
      <c r="L14" s="4"/>
      <c r="M14" s="4"/>
      <c r="N14" s="4"/>
      <c r="O14" s="4"/>
      <c r="P14" s="4"/>
      <c r="Q14" s="4"/>
      <c r="R14" s="4"/>
    </row>
    <row r="15" spans="1:18" s="5" customFormat="1" hidden="1" x14ac:dyDescent="0.25">
      <c r="A15" s="4"/>
      <c r="B15" s="4"/>
      <c r="C15" s="4"/>
      <c r="D15" s="4"/>
      <c r="G15" s="4" t="s">
        <v>22</v>
      </c>
      <c r="H15" s="14" t="e">
        <f>+#REF!</f>
        <v>#REF!</v>
      </c>
      <c r="I15" s="14" t="e">
        <f>+#REF!</f>
        <v>#REF!</v>
      </c>
      <c r="K15" s="4"/>
      <c r="L15" s="4"/>
      <c r="M15" s="4"/>
      <c r="N15" s="4"/>
      <c r="O15" s="4"/>
      <c r="P15" s="4"/>
      <c r="Q15" s="4"/>
      <c r="R15" s="4"/>
    </row>
    <row r="16" spans="1:18" s="5" customFormat="1" hidden="1" x14ac:dyDescent="0.25">
      <c r="A16" s="4"/>
      <c r="B16" s="4"/>
      <c r="C16" s="4"/>
      <c r="D16" s="4"/>
      <c r="G16" s="4" t="s">
        <v>23</v>
      </c>
      <c r="H16" s="14" t="e">
        <f>+#REF!</f>
        <v>#REF!</v>
      </c>
      <c r="I16" s="14" t="e">
        <f>+#REF!</f>
        <v>#REF!</v>
      </c>
      <c r="K16" s="4"/>
      <c r="L16" s="4"/>
      <c r="M16" s="4"/>
      <c r="N16" s="4"/>
      <c r="O16" s="4"/>
      <c r="P16" s="4"/>
      <c r="Q16" s="4"/>
      <c r="R16" s="4"/>
    </row>
    <row r="17" spans="1:18" s="5" customFormat="1" hidden="1" x14ac:dyDescent="0.25">
      <c r="A17" s="4"/>
      <c r="B17" s="4"/>
      <c r="C17" s="4"/>
      <c r="D17" s="4"/>
      <c r="G17" s="4" t="s">
        <v>24</v>
      </c>
      <c r="H17" s="14" t="e">
        <f>+#REF!</f>
        <v>#REF!</v>
      </c>
      <c r="I17" s="14" t="e">
        <f>+#REF!</f>
        <v>#REF!</v>
      </c>
      <c r="K17" s="4"/>
      <c r="L17" s="4"/>
      <c r="M17" s="4"/>
      <c r="N17" s="4"/>
      <c r="O17" s="4"/>
      <c r="P17" s="4"/>
      <c r="Q17" s="4"/>
      <c r="R17" s="4"/>
    </row>
    <row r="18" spans="1:18" s="5" customFormat="1" hidden="1" x14ac:dyDescent="0.25">
      <c r="A18" s="4"/>
      <c r="B18" s="4"/>
      <c r="C18" s="4"/>
      <c r="D18" s="4"/>
      <c r="G18" s="4" t="s">
        <v>25</v>
      </c>
      <c r="H18" s="14" t="e">
        <f>+#REF!</f>
        <v>#REF!</v>
      </c>
      <c r="I18" s="14" t="e">
        <f>+#REF!</f>
        <v>#REF!</v>
      </c>
      <c r="K18" s="4"/>
      <c r="L18" s="4"/>
      <c r="M18" s="4"/>
      <c r="N18" s="4"/>
      <c r="O18" s="4"/>
      <c r="P18" s="4"/>
      <c r="Q18" s="4"/>
      <c r="R18" s="4"/>
    </row>
    <row r="19" spans="1:18" s="5" customFormat="1" hidden="1" x14ac:dyDescent="0.25">
      <c r="A19" s="4"/>
      <c r="B19" s="4"/>
      <c r="C19" s="4"/>
      <c r="D19" s="4"/>
      <c r="G19" s="4" t="s">
        <v>26</v>
      </c>
      <c r="H19" s="14" t="e">
        <f>+#REF!</f>
        <v>#REF!</v>
      </c>
      <c r="I19" s="14" t="e">
        <f>+#REF!</f>
        <v>#REF!</v>
      </c>
      <c r="K19" s="4"/>
      <c r="L19" s="4"/>
      <c r="M19" s="4"/>
      <c r="N19" s="4"/>
      <c r="O19" s="4"/>
      <c r="P19" s="4"/>
      <c r="Q19" s="4"/>
      <c r="R19" s="4"/>
    </row>
    <row r="20" spans="1:18" s="5" customFormat="1" hidden="1" x14ac:dyDescent="0.25">
      <c r="A20" s="4"/>
      <c r="B20" s="4"/>
      <c r="C20" s="4"/>
      <c r="D20" s="4"/>
      <c r="G20" s="4" t="s">
        <v>27</v>
      </c>
      <c r="H20" s="14" t="e">
        <f>+#REF!</f>
        <v>#REF!</v>
      </c>
      <c r="I20" s="14" t="e">
        <f>+#REF!</f>
        <v>#REF!</v>
      </c>
      <c r="K20" s="4"/>
      <c r="L20" s="4"/>
      <c r="M20" s="4"/>
      <c r="N20" s="4"/>
      <c r="O20" s="4"/>
      <c r="P20" s="4"/>
      <c r="Q20" s="4"/>
      <c r="R20" s="4"/>
    </row>
    <row r="21" spans="1:18" s="5" customFormat="1" hidden="1" x14ac:dyDescent="0.25">
      <c r="A21" s="4"/>
      <c r="B21" s="4"/>
      <c r="C21" s="4"/>
      <c r="D21" s="4"/>
      <c r="G21" s="4" t="s">
        <v>28</v>
      </c>
      <c r="H21" s="14" t="e">
        <f>+#REF!</f>
        <v>#REF!</v>
      </c>
      <c r="I21" s="14" t="e">
        <f>+#REF!</f>
        <v>#REF!</v>
      </c>
      <c r="K21" s="4"/>
      <c r="L21" s="4"/>
      <c r="M21" s="4"/>
      <c r="N21" s="4"/>
      <c r="O21" s="4"/>
      <c r="P21" s="4"/>
      <c r="Q21" s="4"/>
      <c r="R21" s="4"/>
    </row>
    <row r="22" spans="1:18" s="5" customFormat="1" hidden="1" x14ac:dyDescent="0.25">
      <c r="A22" s="4"/>
      <c r="B22" s="4"/>
      <c r="C22" s="4"/>
      <c r="D22" s="4"/>
      <c r="G22" s="4" t="s">
        <v>29</v>
      </c>
      <c r="H22" s="14" t="e">
        <f>+#REF!</f>
        <v>#REF!</v>
      </c>
      <c r="I22" s="14" t="e">
        <f>+#REF!</f>
        <v>#REF!</v>
      </c>
      <c r="K22" s="4"/>
      <c r="L22" s="4"/>
      <c r="M22" s="4"/>
      <c r="N22" s="4"/>
      <c r="O22" s="4"/>
      <c r="P22" s="4"/>
      <c r="Q22" s="4"/>
      <c r="R22" s="4"/>
    </row>
    <row r="23" spans="1:18" s="5" customFormat="1" hidden="1" x14ac:dyDescent="0.25">
      <c r="A23" s="4"/>
      <c r="B23" s="4"/>
      <c r="C23" s="4"/>
      <c r="D23" s="4"/>
      <c r="G23" s="4" t="s">
        <v>30</v>
      </c>
      <c r="H23" s="14" t="e">
        <f>+#REF!</f>
        <v>#REF!</v>
      </c>
      <c r="I23" s="14" t="e">
        <f>+#REF!</f>
        <v>#REF!</v>
      </c>
      <c r="K23" s="4"/>
      <c r="L23" s="4"/>
      <c r="M23" s="4"/>
      <c r="N23" s="4"/>
      <c r="O23" s="4"/>
      <c r="P23" s="4"/>
      <c r="Q23" s="4"/>
      <c r="R23" s="4"/>
    </row>
    <row r="24" spans="1:18" s="5" customFormat="1" hidden="1" x14ac:dyDescent="0.25">
      <c r="A24" s="4"/>
      <c r="B24" s="4"/>
      <c r="C24" s="4"/>
      <c r="D24" s="4"/>
      <c r="G24" s="4" t="s">
        <v>31</v>
      </c>
      <c r="H24" s="14" t="e">
        <f>+#REF!</f>
        <v>#REF!</v>
      </c>
      <c r="I24" s="14" t="e">
        <f>+#REF!</f>
        <v>#REF!</v>
      </c>
      <c r="K24" s="4"/>
      <c r="L24" s="4"/>
      <c r="M24" s="4"/>
      <c r="N24" s="4"/>
      <c r="O24" s="4"/>
      <c r="P24" s="4"/>
      <c r="Q24" s="4"/>
      <c r="R24" s="4"/>
    </row>
    <row r="25" spans="1:18" s="5" customFormat="1" hidden="1" x14ac:dyDescent="0.25">
      <c r="A25" s="4"/>
      <c r="B25" s="4"/>
      <c r="C25" s="4"/>
      <c r="D25" s="4"/>
      <c r="G25" s="4" t="s">
        <v>32</v>
      </c>
      <c r="H25" s="14" t="e">
        <f>+#REF!</f>
        <v>#REF!</v>
      </c>
      <c r="I25" s="14" t="e">
        <f>+#REF!</f>
        <v>#REF!</v>
      </c>
      <c r="K25" s="4"/>
      <c r="L25" s="4"/>
      <c r="M25" s="4"/>
      <c r="N25" s="4"/>
      <c r="O25" s="4"/>
      <c r="P25" s="4"/>
      <c r="Q25" s="4"/>
      <c r="R25" s="4"/>
    </row>
    <row r="26" spans="1:18" s="5" customFormat="1" hidden="1" x14ac:dyDescent="0.25">
      <c r="A26" s="4"/>
      <c r="B26" s="4"/>
      <c r="C26" s="4"/>
      <c r="D26" s="4"/>
      <c r="G26" s="4" t="s">
        <v>33</v>
      </c>
      <c r="H26" s="14" t="e">
        <f>+#REF!</f>
        <v>#REF!</v>
      </c>
      <c r="I26" s="14" t="e">
        <f>+#REF!</f>
        <v>#REF!</v>
      </c>
      <c r="K26" s="4"/>
      <c r="L26" s="4"/>
      <c r="M26" s="4"/>
      <c r="N26" s="4"/>
      <c r="O26" s="4"/>
      <c r="P26" s="4"/>
      <c r="Q26" s="4"/>
      <c r="R26" s="4"/>
    </row>
    <row r="27" spans="1:18" s="5" customFormat="1" hidden="1" x14ac:dyDescent="0.25">
      <c r="A27" s="4"/>
      <c r="B27" s="4"/>
      <c r="C27" s="4"/>
      <c r="D27" s="4"/>
      <c r="G27" s="4" t="s">
        <v>34</v>
      </c>
      <c r="H27" s="14" t="e">
        <f>+#REF!</f>
        <v>#REF!</v>
      </c>
      <c r="I27" s="14" t="e">
        <f>+#REF!</f>
        <v>#REF!</v>
      </c>
      <c r="K27" s="4"/>
      <c r="L27" s="4"/>
      <c r="M27" s="4"/>
      <c r="N27" s="4"/>
      <c r="O27" s="4"/>
      <c r="P27" s="4"/>
      <c r="Q27" s="4"/>
      <c r="R27" s="4"/>
    </row>
    <row r="28" spans="1:18" s="5" customFormat="1" hidden="1" x14ac:dyDescent="0.25">
      <c r="A28" s="4"/>
      <c r="B28" s="4"/>
      <c r="C28" s="4"/>
      <c r="D28" s="4"/>
      <c r="G28" s="4" t="s">
        <v>35</v>
      </c>
      <c r="H28" s="14">
        <f>+H8</f>
        <v>9</v>
      </c>
      <c r="I28" s="14">
        <f>+I8</f>
        <v>9</v>
      </c>
      <c r="K28" s="4"/>
      <c r="L28" s="4"/>
      <c r="M28" s="4"/>
      <c r="N28" s="4"/>
      <c r="O28" s="4"/>
      <c r="P28" s="4"/>
      <c r="Q28" s="4"/>
      <c r="R28" s="4"/>
    </row>
    <row r="29" spans="1:18" s="5" customFormat="1" hidden="1" x14ac:dyDescent="0.25">
      <c r="A29" s="4"/>
      <c r="B29" s="4"/>
      <c r="C29" s="4"/>
      <c r="D29" s="4"/>
      <c r="G29" s="4" t="s">
        <v>36</v>
      </c>
      <c r="H29" s="14" t="e">
        <f>+#REF!</f>
        <v>#REF!</v>
      </c>
      <c r="I29" s="14" t="e">
        <f>+#REF!</f>
        <v>#REF!</v>
      </c>
      <c r="K29" s="4"/>
      <c r="L29" s="4"/>
      <c r="M29" s="4"/>
      <c r="N29" s="4"/>
      <c r="O29" s="4"/>
      <c r="P29" s="4"/>
      <c r="Q29" s="4"/>
      <c r="R29" s="4"/>
    </row>
    <row r="30" spans="1:18" s="5" customFormat="1" hidden="1" x14ac:dyDescent="0.25">
      <c r="A30" s="4"/>
      <c r="B30" s="4"/>
      <c r="C30" s="4"/>
      <c r="D30" s="4"/>
      <c r="G30" s="4" t="s">
        <v>37</v>
      </c>
      <c r="H30" s="14" t="e">
        <f>+#REF!</f>
        <v>#REF!</v>
      </c>
      <c r="I30" s="14" t="e">
        <f>+#REF!</f>
        <v>#REF!</v>
      </c>
      <c r="K30" s="4"/>
      <c r="L30" s="4"/>
      <c r="M30" s="4"/>
      <c r="N30" s="4"/>
      <c r="O30" s="4"/>
      <c r="P30" s="4"/>
      <c r="Q30" s="4"/>
      <c r="R30" s="4"/>
    </row>
    <row r="31" spans="1:18" s="5" customFormat="1" hidden="1" x14ac:dyDescent="0.25">
      <c r="A31" s="4"/>
      <c r="B31" s="4"/>
      <c r="C31" s="4"/>
      <c r="D31" s="4"/>
      <c r="G31" s="4"/>
      <c r="H31" s="4"/>
      <c r="I31" s="4"/>
      <c r="K31" s="4"/>
      <c r="L31" s="4"/>
      <c r="M31" s="4"/>
      <c r="N31" s="4"/>
      <c r="O31" s="4"/>
      <c r="P31" s="4"/>
      <c r="Q31" s="4"/>
      <c r="R31" s="4"/>
    </row>
    <row r="32" spans="1:18" s="5" customFormat="1" hidden="1" x14ac:dyDescent="0.25">
      <c r="A32" s="4"/>
      <c r="B32" s="4"/>
      <c r="C32" s="4"/>
      <c r="D32" s="4"/>
      <c r="G32" s="4"/>
      <c r="H32" s="4"/>
      <c r="I32" s="4"/>
      <c r="K32" s="4"/>
      <c r="L32" s="4"/>
      <c r="M32" s="4"/>
      <c r="N32" s="4"/>
      <c r="O32" s="4"/>
      <c r="P32" s="4"/>
      <c r="Q32" s="4"/>
      <c r="R32" s="4"/>
    </row>
    <row r="33" spans="1:18" s="5" customFormat="1" hidden="1" x14ac:dyDescent="0.25">
      <c r="A33" s="4"/>
      <c r="B33" s="4"/>
      <c r="C33" s="4"/>
      <c r="D33" s="4"/>
      <c r="G33" s="4"/>
      <c r="H33" s="4"/>
      <c r="I33" s="4"/>
      <c r="K33" s="4"/>
      <c r="L33" s="4"/>
      <c r="M33" s="4"/>
      <c r="N33" s="4"/>
      <c r="O33" s="4"/>
      <c r="P33" s="4"/>
      <c r="Q33" s="4"/>
      <c r="R33" s="4"/>
    </row>
    <row r="34" spans="1:18" s="5" customFormat="1" hidden="1" x14ac:dyDescent="0.25">
      <c r="A34" s="4"/>
      <c r="B34" s="4"/>
      <c r="C34" s="4"/>
      <c r="D34" s="4"/>
      <c r="G34" s="4"/>
      <c r="H34" s="4"/>
      <c r="I34" s="4"/>
      <c r="K34" s="4"/>
      <c r="L34" s="4"/>
      <c r="M34" s="4"/>
      <c r="N34" s="4"/>
      <c r="O34" s="4"/>
      <c r="P34" s="4"/>
      <c r="Q34" s="4"/>
      <c r="R34" s="4"/>
    </row>
    <row r="35" spans="1:18" s="5" customFormat="1" hidden="1" x14ac:dyDescent="0.25">
      <c r="A35" s="4"/>
      <c r="B35" s="4"/>
      <c r="C35" s="4"/>
      <c r="D35" s="4"/>
      <c r="G35" s="4"/>
      <c r="H35" s="4"/>
      <c r="I35" s="4"/>
      <c r="K35" s="4"/>
      <c r="L35" s="4"/>
      <c r="M35" s="4"/>
      <c r="N35" s="4"/>
      <c r="O35" s="4"/>
      <c r="P35" s="4"/>
      <c r="Q35" s="4"/>
      <c r="R35" s="4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topLeftCell="C1" zoomScale="60" zoomScaleNormal="60" workbookViewId="0">
      <selection activeCell="Z6" sqref="Z6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3.42578125" style="5" customWidth="1"/>
    <col min="7" max="7" width="57.140625" style="4" bestFit="1" customWidth="1"/>
    <col min="8" max="8" width="8" style="4" bestFit="1" customWidth="1"/>
    <col min="9" max="9" width="8.140625" style="4" bestFit="1" customWidth="1"/>
    <col min="10" max="10" width="8" style="4" bestFit="1" customWidth="1"/>
    <col min="11" max="13" width="9" style="4" bestFit="1" customWidth="1"/>
    <col min="14" max="14" width="9.42578125" style="4" bestFit="1" customWidth="1"/>
    <col min="15" max="15" width="9" style="4" bestFit="1" customWidth="1"/>
    <col min="16" max="16" width="7.5703125" style="4" bestFit="1" customWidth="1"/>
    <col min="17" max="17" width="8.42578125" style="4" bestFit="1" customWidth="1"/>
    <col min="18" max="18" width="9.140625" style="4" customWidth="1"/>
    <col min="19" max="19" width="8.28515625" style="4" customWidth="1"/>
    <col min="20" max="20" width="11.140625" style="4" bestFit="1" customWidth="1"/>
    <col min="21" max="21" width="22.28515625" style="4" customWidth="1"/>
    <col min="22" max="22" width="14.85546875" style="5" customWidth="1"/>
    <col min="23" max="23" width="16" style="4" customWidth="1"/>
    <col min="24" max="24" width="20.7109375" style="4" customWidth="1"/>
    <col min="25" max="25" width="15.85546875" style="4" bestFit="1" customWidth="1"/>
    <col min="26" max="26" width="18.42578125" style="56" customWidth="1"/>
    <col min="27" max="27" width="12.7109375" style="56" customWidth="1"/>
    <col min="28" max="28" width="12.5703125" style="56" bestFit="1" customWidth="1"/>
    <col min="29" max="31" width="12.7109375" style="4" customWidth="1"/>
    <col min="32" max="32" width="12.7109375" style="56" customWidth="1"/>
    <col min="33" max="36" width="12.7109375" style="4" customWidth="1"/>
    <col min="37" max="37" width="12.7109375" style="5" customWidth="1"/>
    <col min="38" max="38" width="11.42578125" style="5"/>
    <col min="39" max="16384" width="11.42578125" style="4"/>
  </cols>
  <sheetData>
    <row r="1" spans="1:38" s="2" customFormat="1" ht="21" customHeight="1" thickBot="1" x14ac:dyDescent="0.5">
      <c r="E1" s="3"/>
      <c r="F1" s="3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55"/>
      <c r="AB1" s="55"/>
      <c r="AF1" s="55"/>
      <c r="AK1" s="3"/>
      <c r="AL1" s="3"/>
    </row>
    <row r="2" spans="1:38" s="2" customFormat="1" ht="29.25" customHeight="1" thickBot="1" x14ac:dyDescent="0.5">
      <c r="E2" s="3"/>
      <c r="F2" s="3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51" t="s">
        <v>542</v>
      </c>
      <c r="X2" s="852"/>
      <c r="Y2" s="852"/>
      <c r="Z2" s="853"/>
      <c r="AA2" s="788" t="s">
        <v>46</v>
      </c>
      <c r="AB2" s="789">
        <v>11</v>
      </c>
      <c r="AF2" s="55"/>
      <c r="AK2" s="3"/>
      <c r="AL2" s="3"/>
    </row>
    <row r="3" spans="1:38" ht="27.75" customHeight="1" thickBot="1" x14ac:dyDescent="0.3">
      <c r="AE3" s="714"/>
    </row>
    <row r="4" spans="1:38" ht="15" customHeight="1" x14ac:dyDescent="0.25">
      <c r="G4" s="57"/>
      <c r="H4" s="986" t="s">
        <v>507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95"/>
      <c r="AA4" s="4"/>
      <c r="AB4" s="4"/>
      <c r="AD4" s="5"/>
      <c r="AF4" s="4"/>
      <c r="AG4" s="420" t="s">
        <v>45</v>
      </c>
      <c r="AH4" s="86">
        <v>12</v>
      </c>
      <c r="AI4" s="5"/>
      <c r="AJ4" s="5"/>
      <c r="AK4" s="4"/>
    </row>
    <row r="5" spans="1:38" ht="32.25" customHeight="1" thickBot="1" x14ac:dyDescent="0.3">
      <c r="G5" s="5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8"/>
      <c r="AA5" s="4"/>
      <c r="AB5" s="4"/>
      <c r="AD5" s="5"/>
      <c r="AF5" s="4"/>
      <c r="AG5" s="420" t="s">
        <v>46</v>
      </c>
      <c r="AH5" s="86">
        <v>11</v>
      </c>
      <c r="AI5" s="5"/>
      <c r="AK5" s="4"/>
    </row>
    <row r="6" spans="1:38" ht="84.75" customHeight="1" thickBot="1" x14ac:dyDescent="0.3">
      <c r="G6" s="58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864"/>
      <c r="U6" s="59" t="s">
        <v>5</v>
      </c>
      <c r="V6" s="856" t="s">
        <v>6</v>
      </c>
      <c r="W6" s="858">
        <v>2024</v>
      </c>
      <c r="X6" s="859"/>
      <c r="Y6" s="860" t="s">
        <v>7</v>
      </c>
      <c r="Z6" s="861"/>
      <c r="AA6" s="87" t="s">
        <v>47</v>
      </c>
      <c r="AB6" s="87" t="s">
        <v>48</v>
      </c>
      <c r="AC6" s="87" t="s">
        <v>49</v>
      </c>
      <c r="AD6" s="87" t="s">
        <v>50</v>
      </c>
      <c r="AE6" s="87" t="s">
        <v>51</v>
      </c>
      <c r="AF6" s="87" t="s">
        <v>52</v>
      </c>
      <c r="AG6" s="87" t="s">
        <v>45</v>
      </c>
      <c r="AH6" s="87" t="s">
        <v>53</v>
      </c>
      <c r="AI6" s="87" t="s">
        <v>54</v>
      </c>
      <c r="AJ6" s="87" t="s">
        <v>55</v>
      </c>
      <c r="AK6" s="87" t="s">
        <v>56</v>
      </c>
    </row>
    <row r="7" spans="1:38" ht="75.75" customHeight="1" thickBot="1" x14ac:dyDescent="0.3">
      <c r="G7" s="790" t="s">
        <v>430</v>
      </c>
      <c r="H7" s="983" t="s">
        <v>455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5"/>
      <c r="T7" s="865" t="s">
        <v>200</v>
      </c>
      <c r="U7" s="10" t="s">
        <v>42</v>
      </c>
      <c r="V7" s="857"/>
      <c r="W7" s="11" t="s">
        <v>11</v>
      </c>
      <c r="X7" s="11" t="s">
        <v>462</v>
      </c>
      <c r="Y7" s="13" t="s">
        <v>13</v>
      </c>
      <c r="Z7" s="13" t="s">
        <v>44</v>
      </c>
      <c r="AA7" s="88" t="s">
        <v>57</v>
      </c>
      <c r="AB7" s="88" t="s">
        <v>58</v>
      </c>
      <c r="AC7" s="88" t="s">
        <v>59</v>
      </c>
      <c r="AD7" s="89" t="s">
        <v>60</v>
      </c>
      <c r="AE7" s="89" t="s">
        <v>61</v>
      </c>
      <c r="AF7" s="89" t="s">
        <v>62</v>
      </c>
      <c r="AG7" s="89" t="s">
        <v>63</v>
      </c>
      <c r="AH7" s="89" t="s">
        <v>64</v>
      </c>
      <c r="AI7" s="89" t="s">
        <v>65</v>
      </c>
      <c r="AJ7" s="90" t="s">
        <v>66</v>
      </c>
      <c r="AK7" s="90" t="s">
        <v>67</v>
      </c>
    </row>
    <row r="8" spans="1:38" ht="15" customHeight="1" thickBot="1" x14ac:dyDescent="0.3">
      <c r="A8"/>
      <c r="B8"/>
      <c r="C8" s="62"/>
      <c r="D8" s="63"/>
      <c r="E8" s="64"/>
      <c r="F8" s="60" t="s">
        <v>93</v>
      </c>
      <c r="G8" s="60" t="s">
        <v>94</v>
      </c>
      <c r="H8" s="454" t="s">
        <v>188</v>
      </c>
      <c r="I8" s="455" t="s">
        <v>189</v>
      </c>
      <c r="J8" s="455" t="s">
        <v>190</v>
      </c>
      <c r="K8" s="455" t="s">
        <v>191</v>
      </c>
      <c r="L8" s="455" t="s">
        <v>192</v>
      </c>
      <c r="M8" s="455" t="s">
        <v>193</v>
      </c>
      <c r="N8" s="455" t="s">
        <v>194</v>
      </c>
      <c r="O8" s="455" t="s">
        <v>195</v>
      </c>
      <c r="P8" s="455" t="s">
        <v>422</v>
      </c>
      <c r="Q8" s="455" t="s">
        <v>197</v>
      </c>
      <c r="R8" s="455" t="s">
        <v>198</v>
      </c>
      <c r="S8" s="456" t="s">
        <v>199</v>
      </c>
      <c r="T8" s="866"/>
      <c r="U8" s="527"/>
      <c r="V8" s="84"/>
      <c r="W8" s="663">
        <v>1.08</v>
      </c>
      <c r="X8" s="471">
        <v>0.8</v>
      </c>
      <c r="Y8" s="499"/>
      <c r="Z8" s="499">
        <v>6.25E-2</v>
      </c>
      <c r="AA8" s="91" t="s">
        <v>68</v>
      </c>
      <c r="AB8" s="91" t="s">
        <v>69</v>
      </c>
      <c r="AC8" s="91" t="s">
        <v>70</v>
      </c>
      <c r="AD8" s="91" t="s">
        <v>71</v>
      </c>
      <c r="AE8" s="91" t="s">
        <v>72</v>
      </c>
      <c r="AF8" s="91" t="s">
        <v>73</v>
      </c>
      <c r="AG8" s="91" t="s">
        <v>74</v>
      </c>
      <c r="AH8" s="91" t="s">
        <v>75</v>
      </c>
      <c r="AI8" s="91" t="s">
        <v>76</v>
      </c>
      <c r="AJ8" s="91" t="s">
        <v>77</v>
      </c>
      <c r="AK8" s="91" t="s">
        <v>78</v>
      </c>
    </row>
    <row r="9" spans="1:38" ht="17.25" x14ac:dyDescent="0.3">
      <c r="A9"/>
      <c r="B9"/>
      <c r="C9" s="62"/>
      <c r="D9" s="63"/>
      <c r="E9" s="64"/>
      <c r="F9" s="425">
        <v>107307</v>
      </c>
      <c r="G9" s="18" t="s">
        <v>431</v>
      </c>
      <c r="H9" s="453">
        <v>2499</v>
      </c>
      <c r="I9" s="72">
        <v>2631</v>
      </c>
      <c r="J9" s="72">
        <v>2326</v>
      </c>
      <c r="K9" s="72">
        <v>2425</v>
      </c>
      <c r="L9" s="72">
        <v>2554</v>
      </c>
      <c r="M9" s="72">
        <v>2581</v>
      </c>
      <c r="N9" s="72">
        <v>2778</v>
      </c>
      <c r="O9" s="72">
        <v>1893</v>
      </c>
      <c r="P9" s="72">
        <v>2117</v>
      </c>
      <c r="Q9" s="72">
        <v>4202</v>
      </c>
      <c r="R9" s="72">
        <v>2512</v>
      </c>
      <c r="S9" s="72">
        <v>0</v>
      </c>
      <c r="T9" s="418">
        <v>28518</v>
      </c>
      <c r="U9" s="78">
        <v>37740.906000000003</v>
      </c>
      <c r="V9" s="577">
        <v>0.75562573935029531</v>
      </c>
      <c r="W9" s="578">
        <v>1.08</v>
      </c>
      <c r="X9" s="74">
        <v>0.8640000000000001</v>
      </c>
      <c r="Y9" s="75">
        <v>0.87456682795173057</v>
      </c>
      <c r="Z9" s="75">
        <v>5.4660426746983161E-2</v>
      </c>
      <c r="AA9" s="92">
        <v>1.08</v>
      </c>
      <c r="AB9" s="92">
        <v>0.75562573935029531</v>
      </c>
      <c r="AC9" s="421">
        <v>0.69965346236138448</v>
      </c>
      <c r="AD9" s="94">
        <v>37740.906000000003</v>
      </c>
      <c r="AE9" s="95">
        <v>40760.178480000002</v>
      </c>
      <c r="AF9" s="94">
        <v>28518</v>
      </c>
      <c r="AG9" s="95">
        <v>3396.68154</v>
      </c>
      <c r="AH9" s="95">
        <v>37363.496939999997</v>
      </c>
      <c r="AI9" s="95">
        <v>28518</v>
      </c>
      <c r="AJ9" s="422">
        <v>0.76325832257605597</v>
      </c>
      <c r="AK9" s="423">
        <v>-8845.4969399999973</v>
      </c>
    </row>
    <row r="10" spans="1:38" ht="17.25" x14ac:dyDescent="0.3">
      <c r="A10"/>
      <c r="B10"/>
      <c r="C10" s="62"/>
      <c r="D10" s="63"/>
      <c r="E10" s="64"/>
      <c r="F10" s="426">
        <v>107308</v>
      </c>
      <c r="G10" s="18" t="s">
        <v>432</v>
      </c>
      <c r="H10" s="72">
        <v>1364</v>
      </c>
      <c r="I10" s="72">
        <v>1424</v>
      </c>
      <c r="J10" s="72">
        <v>1484</v>
      </c>
      <c r="K10" s="72">
        <v>1650</v>
      </c>
      <c r="L10" s="72">
        <v>1943</v>
      </c>
      <c r="M10" s="72">
        <v>1683</v>
      </c>
      <c r="N10" s="72">
        <v>2587</v>
      </c>
      <c r="O10" s="72">
        <v>2425</v>
      </c>
      <c r="P10" s="72">
        <v>1854</v>
      </c>
      <c r="Q10" s="72">
        <v>1698</v>
      </c>
      <c r="R10" s="72">
        <v>1533</v>
      </c>
      <c r="S10" s="72">
        <v>0</v>
      </c>
      <c r="T10" s="417">
        <v>19645</v>
      </c>
      <c r="U10" s="72">
        <v>23185</v>
      </c>
      <c r="V10" s="73">
        <v>0.84731507440155274</v>
      </c>
      <c r="W10" s="578">
        <v>1.08</v>
      </c>
      <c r="X10" s="74">
        <v>0.8640000000000001</v>
      </c>
      <c r="Y10" s="75">
        <v>0.98068874352031554</v>
      </c>
      <c r="Z10" s="75">
        <v>6.1293046470019721E-2</v>
      </c>
      <c r="AA10" s="92">
        <v>1.08</v>
      </c>
      <c r="AB10" s="92">
        <v>0.84731507440155274</v>
      </c>
      <c r="AC10" s="421">
        <v>0.78455099481625246</v>
      </c>
      <c r="AD10" s="94">
        <v>23185</v>
      </c>
      <c r="AE10" s="95">
        <v>25039.800000000003</v>
      </c>
      <c r="AF10" s="94">
        <v>19645</v>
      </c>
      <c r="AG10" s="95">
        <v>2086.65</v>
      </c>
      <c r="AH10" s="95">
        <v>22953.15</v>
      </c>
      <c r="AI10" s="95">
        <v>19645</v>
      </c>
      <c r="AJ10" s="422">
        <v>0.85587381252682093</v>
      </c>
      <c r="AK10" s="423">
        <v>-3308.1500000000015</v>
      </c>
    </row>
    <row r="11" spans="1:38" ht="17.25" x14ac:dyDescent="0.3">
      <c r="A11"/>
      <c r="B11"/>
      <c r="C11" s="62"/>
      <c r="D11" s="63"/>
      <c r="E11" s="64"/>
      <c r="F11" s="426">
        <v>107353</v>
      </c>
      <c r="G11" s="18" t="s">
        <v>433</v>
      </c>
      <c r="H11" s="72">
        <v>1054</v>
      </c>
      <c r="I11" s="72">
        <v>3126</v>
      </c>
      <c r="J11" s="72">
        <v>1098</v>
      </c>
      <c r="K11" s="72">
        <v>1555</v>
      </c>
      <c r="L11" s="72">
        <v>1529</v>
      </c>
      <c r="M11" s="72">
        <v>1982</v>
      </c>
      <c r="N11" s="72">
        <v>1952</v>
      </c>
      <c r="O11" s="72">
        <v>1693</v>
      </c>
      <c r="P11" s="72">
        <v>1212</v>
      </c>
      <c r="Q11" s="72">
        <v>1738</v>
      </c>
      <c r="R11" s="72">
        <v>1695</v>
      </c>
      <c r="S11" s="72">
        <v>0</v>
      </c>
      <c r="T11" s="417">
        <v>18634</v>
      </c>
      <c r="U11" s="72">
        <v>18288</v>
      </c>
      <c r="V11" s="73">
        <v>1.0189195100612423</v>
      </c>
      <c r="W11" s="578">
        <v>1.08</v>
      </c>
      <c r="X11" s="74">
        <v>0.8640000000000001</v>
      </c>
      <c r="Y11" s="75">
        <v>1</v>
      </c>
      <c r="Z11" s="75">
        <v>6.25E-2</v>
      </c>
      <c r="AA11" s="92">
        <v>1.08</v>
      </c>
      <c r="AB11" s="92">
        <v>1.0189195100612423</v>
      </c>
      <c r="AC11" s="421">
        <v>0.94344399079744645</v>
      </c>
      <c r="AD11" s="94">
        <v>18288</v>
      </c>
      <c r="AE11" s="95">
        <v>19751.04</v>
      </c>
      <c r="AF11" s="94">
        <v>18634</v>
      </c>
      <c r="AG11" s="95">
        <v>1645.92</v>
      </c>
      <c r="AH11" s="95">
        <v>18105.120000000003</v>
      </c>
      <c r="AI11" s="95">
        <v>18634</v>
      </c>
      <c r="AJ11" s="422">
        <v>1.029211626324487</v>
      </c>
      <c r="AK11" s="423">
        <v>528.87999999999738</v>
      </c>
    </row>
    <row r="12" spans="1:38" ht="17.25" x14ac:dyDescent="0.3">
      <c r="A12"/>
      <c r="B12"/>
      <c r="C12" s="62"/>
      <c r="D12" s="63"/>
      <c r="E12" s="64"/>
      <c r="F12" s="426">
        <v>107356</v>
      </c>
      <c r="G12" s="18" t="s">
        <v>434</v>
      </c>
      <c r="H12" s="72">
        <v>2478</v>
      </c>
      <c r="I12" s="72">
        <v>769</v>
      </c>
      <c r="J12" s="72">
        <v>1356</v>
      </c>
      <c r="K12" s="72">
        <v>1454</v>
      </c>
      <c r="L12" s="72">
        <v>1606</v>
      </c>
      <c r="M12" s="72">
        <v>1556</v>
      </c>
      <c r="N12" s="72">
        <v>1716</v>
      </c>
      <c r="O12" s="72">
        <v>1610</v>
      </c>
      <c r="P12" s="72">
        <v>1939</v>
      </c>
      <c r="Q12" s="72">
        <v>1618</v>
      </c>
      <c r="R12" s="72">
        <v>1516</v>
      </c>
      <c r="S12" s="72">
        <v>0</v>
      </c>
      <c r="T12" s="417">
        <v>17618</v>
      </c>
      <c r="U12" s="72">
        <v>18492.717600000004</v>
      </c>
      <c r="V12" s="73">
        <v>0.95269934798550082</v>
      </c>
      <c r="W12" s="578">
        <v>1.08</v>
      </c>
      <c r="X12" s="74">
        <v>0.8640000000000001</v>
      </c>
      <c r="Y12" s="75">
        <v>1</v>
      </c>
      <c r="Z12" s="75">
        <v>6.25E-2</v>
      </c>
      <c r="AA12" s="92">
        <v>1.08</v>
      </c>
      <c r="AB12" s="92">
        <v>0.95269934798550082</v>
      </c>
      <c r="AC12" s="421">
        <v>0.88212902591250075</v>
      </c>
      <c r="AD12" s="94">
        <v>18492.717600000004</v>
      </c>
      <c r="AE12" s="95">
        <v>19972.135008000005</v>
      </c>
      <c r="AF12" s="94">
        <v>17618</v>
      </c>
      <c r="AG12" s="95">
        <v>1664.3445840000004</v>
      </c>
      <c r="AH12" s="95">
        <v>18307.790424000006</v>
      </c>
      <c r="AI12" s="95">
        <v>17618</v>
      </c>
      <c r="AJ12" s="422">
        <v>0.962322573722728</v>
      </c>
      <c r="AK12" s="423">
        <v>-689.79042400000617</v>
      </c>
    </row>
    <row r="13" spans="1:38" ht="17.25" x14ac:dyDescent="0.3">
      <c r="A13"/>
      <c r="B13"/>
      <c r="C13" s="62"/>
      <c r="D13" s="63"/>
      <c r="E13" s="64"/>
      <c r="F13" s="426">
        <v>107357</v>
      </c>
      <c r="G13" s="18" t="s">
        <v>435</v>
      </c>
      <c r="H13" s="72">
        <v>1266</v>
      </c>
      <c r="I13" s="72">
        <v>1906</v>
      </c>
      <c r="J13" s="72">
        <v>2171</v>
      </c>
      <c r="K13" s="72">
        <v>2575</v>
      </c>
      <c r="L13" s="72">
        <v>1888</v>
      </c>
      <c r="M13" s="72">
        <v>1820</v>
      </c>
      <c r="N13" s="72">
        <v>1820</v>
      </c>
      <c r="O13" s="72">
        <v>1864</v>
      </c>
      <c r="P13" s="72">
        <v>1550</v>
      </c>
      <c r="Q13" s="72">
        <v>1667</v>
      </c>
      <c r="R13" s="72">
        <v>1480</v>
      </c>
      <c r="S13" s="72">
        <v>0</v>
      </c>
      <c r="T13" s="417">
        <v>20007</v>
      </c>
      <c r="U13" s="72">
        <v>18509</v>
      </c>
      <c r="V13" s="73">
        <v>1.0809335998703333</v>
      </c>
      <c r="W13" s="578">
        <v>1.08</v>
      </c>
      <c r="X13" s="74">
        <v>0.8640000000000001</v>
      </c>
      <c r="Y13" s="75">
        <v>1</v>
      </c>
      <c r="Z13" s="75">
        <v>6.25E-2</v>
      </c>
      <c r="AA13" s="92">
        <v>1.08</v>
      </c>
      <c r="AB13" s="92">
        <v>1.0809335998703333</v>
      </c>
      <c r="AC13" s="421">
        <v>1.0008644443243826</v>
      </c>
      <c r="AD13" s="94">
        <v>18509</v>
      </c>
      <c r="AE13" s="95">
        <v>19989.72</v>
      </c>
      <c r="AF13" s="94">
        <v>20007</v>
      </c>
      <c r="AG13" s="95">
        <v>1665.8100000000002</v>
      </c>
      <c r="AH13" s="95">
        <v>18323.910000000003</v>
      </c>
      <c r="AI13" s="95">
        <v>20007</v>
      </c>
      <c r="AJ13" s="422">
        <v>1.0918521210811445</v>
      </c>
      <c r="AK13" s="423">
        <v>1683.0899999999965</v>
      </c>
    </row>
    <row r="14" spans="1:38" ht="17.25" x14ac:dyDescent="0.3">
      <c r="A14"/>
      <c r="B14"/>
      <c r="C14" s="62"/>
      <c r="D14" s="63"/>
      <c r="E14" s="64"/>
      <c r="F14" s="426">
        <v>107400</v>
      </c>
      <c r="G14" s="18" t="s">
        <v>436</v>
      </c>
      <c r="H14" s="72">
        <v>73</v>
      </c>
      <c r="I14" s="72">
        <v>26</v>
      </c>
      <c r="J14" s="72">
        <v>37</v>
      </c>
      <c r="K14" s="72">
        <v>67</v>
      </c>
      <c r="L14" s="72">
        <v>58</v>
      </c>
      <c r="M14" s="72">
        <v>24</v>
      </c>
      <c r="N14" s="72">
        <v>46</v>
      </c>
      <c r="O14" s="72">
        <v>69</v>
      </c>
      <c r="P14" s="72">
        <v>29</v>
      </c>
      <c r="Q14" s="72">
        <v>49</v>
      </c>
      <c r="R14" s="72">
        <v>61</v>
      </c>
      <c r="S14" s="72">
        <v>0</v>
      </c>
      <c r="T14" s="417">
        <v>539</v>
      </c>
      <c r="U14" s="72">
        <v>497.09399999999994</v>
      </c>
      <c r="V14" s="73">
        <v>1.0843019630090085</v>
      </c>
      <c r="W14" s="578">
        <v>1.08</v>
      </c>
      <c r="X14" s="74">
        <v>0.8640000000000001</v>
      </c>
      <c r="Y14" s="75">
        <v>1</v>
      </c>
      <c r="Z14" s="75">
        <v>6.25E-2</v>
      </c>
      <c r="AA14" s="92">
        <v>1.08</v>
      </c>
      <c r="AB14" s="92">
        <v>1.0843019630090085</v>
      </c>
      <c r="AC14" s="421">
        <v>1.0039832990824151</v>
      </c>
      <c r="AD14" s="94">
        <v>497.09399999999994</v>
      </c>
      <c r="AE14" s="95">
        <v>536.86151999999993</v>
      </c>
      <c r="AF14" s="94">
        <v>539</v>
      </c>
      <c r="AG14" s="95">
        <v>44.738459999999996</v>
      </c>
      <c r="AH14" s="95">
        <v>492.12305999999995</v>
      </c>
      <c r="AI14" s="95">
        <v>539</v>
      </c>
      <c r="AJ14" s="422">
        <v>1.0952545080899074</v>
      </c>
      <c r="AK14" s="423">
        <v>46.876940000000047</v>
      </c>
    </row>
    <row r="15" spans="1:38" ht="18" thickBot="1" x14ac:dyDescent="0.35">
      <c r="A15"/>
      <c r="B15"/>
      <c r="C15" s="62"/>
      <c r="D15" s="63"/>
      <c r="E15" s="64"/>
      <c r="F15" s="427">
        <v>107756</v>
      </c>
      <c r="G15" s="27" t="s">
        <v>437</v>
      </c>
      <c r="H15" s="112">
        <v>597</v>
      </c>
      <c r="I15" s="112">
        <v>449</v>
      </c>
      <c r="J15" s="112">
        <v>550</v>
      </c>
      <c r="K15" s="112">
        <v>661</v>
      </c>
      <c r="L15" s="112">
        <v>745</v>
      </c>
      <c r="M15" s="112">
        <v>574</v>
      </c>
      <c r="N15" s="112">
        <v>650</v>
      </c>
      <c r="O15" s="112">
        <v>501</v>
      </c>
      <c r="P15" s="112">
        <v>540</v>
      </c>
      <c r="Q15" s="112">
        <v>707</v>
      </c>
      <c r="R15" s="112">
        <v>621</v>
      </c>
      <c r="S15" s="112">
        <v>0</v>
      </c>
      <c r="T15" s="565">
        <v>6595</v>
      </c>
      <c r="U15" s="112">
        <v>4880.282400000001</v>
      </c>
      <c r="V15" s="566">
        <v>1.3513562247955158</v>
      </c>
      <c r="W15" s="664">
        <v>1.08</v>
      </c>
      <c r="X15" s="567">
        <v>0.8640000000000001</v>
      </c>
      <c r="Y15" s="75">
        <v>1</v>
      </c>
      <c r="Z15" s="75">
        <v>6.25E-2</v>
      </c>
      <c r="AA15" s="545">
        <v>1.08</v>
      </c>
      <c r="AB15" s="545">
        <v>1.3513562247955158</v>
      </c>
      <c r="AC15" s="568">
        <v>1.2512557636995516</v>
      </c>
      <c r="AD15" s="94">
        <v>4880.282400000001</v>
      </c>
      <c r="AE15" s="95">
        <v>5270.7049920000018</v>
      </c>
      <c r="AF15" s="94">
        <v>6595</v>
      </c>
      <c r="AG15" s="95">
        <v>439.22541600000017</v>
      </c>
      <c r="AH15" s="95">
        <v>4831.4795760000015</v>
      </c>
      <c r="AI15" s="95">
        <v>6595</v>
      </c>
      <c r="AJ15" s="569">
        <v>1.365006287672238</v>
      </c>
      <c r="AK15" s="423">
        <v>1763.5204239999985</v>
      </c>
    </row>
    <row r="16" spans="1:38" ht="15" customHeight="1" thickBot="1" x14ac:dyDescent="0.35">
      <c r="A16"/>
      <c r="B16"/>
      <c r="C16" s="62"/>
      <c r="D16" s="63"/>
      <c r="E16" s="64"/>
      <c r="F16" s="65"/>
      <c r="G16" s="571" t="s">
        <v>15</v>
      </c>
      <c r="H16" s="832">
        <v>9331</v>
      </c>
      <c r="I16" s="82">
        <v>10331</v>
      </c>
      <c r="J16" s="82">
        <v>9022</v>
      </c>
      <c r="K16" s="82">
        <v>10387</v>
      </c>
      <c r="L16" s="82">
        <v>10323</v>
      </c>
      <c r="M16" s="82">
        <v>10220</v>
      </c>
      <c r="N16" s="82">
        <v>11549</v>
      </c>
      <c r="O16" s="82">
        <v>10055</v>
      </c>
      <c r="P16" s="82">
        <v>9241</v>
      </c>
      <c r="Q16" s="82">
        <v>11679</v>
      </c>
      <c r="R16" s="82">
        <v>9418</v>
      </c>
      <c r="S16" s="82">
        <v>0</v>
      </c>
      <c r="T16" s="572">
        <v>111556</v>
      </c>
      <c r="U16" s="527">
        <v>121593</v>
      </c>
      <c r="V16" s="84">
        <v>0.91745412976075924</v>
      </c>
      <c r="W16" s="665">
        <v>1.08</v>
      </c>
      <c r="X16" s="573">
        <v>0.8640000000000001</v>
      </c>
      <c r="Y16" s="499">
        <v>1</v>
      </c>
      <c r="Z16" s="499">
        <v>6.25E-2</v>
      </c>
      <c r="AA16" s="738">
        <v>1.08</v>
      </c>
      <c r="AB16" s="737">
        <v>0.91745412976075924</v>
      </c>
      <c r="AC16" s="574">
        <v>0.84949456459329553</v>
      </c>
      <c r="AD16" s="535">
        <v>121593</v>
      </c>
      <c r="AE16" s="536">
        <v>131320.44</v>
      </c>
      <c r="AF16" s="535">
        <v>111556</v>
      </c>
      <c r="AG16" s="536">
        <v>10943.37</v>
      </c>
      <c r="AH16" s="536">
        <v>120377.07</v>
      </c>
      <c r="AI16" s="536">
        <v>111556</v>
      </c>
      <c r="AJ16" s="575">
        <v>0.92672134319268606</v>
      </c>
      <c r="AK16" s="423">
        <v>-8821.070000000007</v>
      </c>
    </row>
    <row r="17" spans="7:22" x14ac:dyDescent="0.25"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7:22" ht="18" hidden="1" customHeight="1" thickBot="1" x14ac:dyDescent="0.35">
      <c r="G18" s="28" t="s">
        <v>20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3">
        <v>243186</v>
      </c>
      <c r="V18" s="84" t="e">
        <v>#REF!</v>
      </c>
    </row>
    <row r="19" spans="7:22" x14ac:dyDescent="0.25">
      <c r="H19" s="831"/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3">
    <mergeCell ref="H7:S7"/>
    <mergeCell ref="H4:Z5"/>
    <mergeCell ref="H6:S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zoomScale="77" zoomScaleNormal="77" workbookViewId="0">
      <selection activeCell="H4" sqref="H4:AL5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9" style="100" bestFit="1" customWidth="1"/>
    <col min="7" max="7" width="31.140625" style="4" customWidth="1"/>
    <col min="8" max="8" width="14.42578125" style="4" customWidth="1"/>
    <col min="9" max="20" width="9.7109375" style="4" customWidth="1"/>
    <col min="21" max="21" width="9.28515625" style="4" bestFit="1" customWidth="1"/>
    <col min="22" max="22" width="8.140625" style="4" bestFit="1" customWidth="1"/>
    <col min="23" max="23" width="6.85546875" style="4" bestFit="1" customWidth="1"/>
    <col min="24" max="24" width="8.140625" style="4" bestFit="1" customWidth="1"/>
    <col min="25" max="25" width="9" style="4" bestFit="1" customWidth="1"/>
    <col min="26" max="28" width="7.42578125" style="4" bestFit="1" customWidth="1"/>
    <col min="29" max="29" width="5.85546875" style="4" bestFit="1" customWidth="1"/>
    <col min="30" max="30" width="7.42578125" style="4" bestFit="1" customWidth="1"/>
    <col min="31" max="31" width="6.28515625" style="4" bestFit="1" customWidth="1"/>
    <col min="32" max="32" width="4.5703125" style="4" bestFit="1" customWidth="1"/>
    <col min="33" max="33" width="9.7109375" style="4" customWidth="1"/>
    <col min="34" max="34" width="14.85546875" style="5" customWidth="1"/>
    <col min="35" max="35" width="12.5703125" style="4" customWidth="1"/>
    <col min="36" max="36" width="18.5703125" style="4" customWidth="1"/>
    <col min="37" max="37" width="16.42578125" style="4" customWidth="1"/>
    <col min="38" max="38" width="18.140625" style="56" customWidth="1"/>
    <col min="39" max="39" width="12.7109375" style="101" customWidth="1"/>
    <col min="40" max="40" width="12.7109375" style="56" customWidth="1"/>
    <col min="41" max="43" width="12.7109375" style="4" customWidth="1"/>
    <col min="44" max="44" width="12.7109375" style="56" customWidth="1"/>
    <col min="45" max="45" width="12.7109375" style="4" customWidth="1"/>
    <col min="46" max="46" width="12.7109375" style="5" customWidth="1"/>
    <col min="47" max="48" width="12.7109375" style="4" customWidth="1"/>
    <col min="49" max="49" width="12.7109375" style="5" customWidth="1"/>
    <col min="50" max="50" width="11.42578125" style="5"/>
    <col min="51" max="16384" width="11.42578125" style="4"/>
  </cols>
  <sheetData>
    <row r="1" spans="1:51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836"/>
      <c r="AC1" s="836"/>
      <c r="AD1" s="836"/>
      <c r="AE1" s="836"/>
      <c r="AF1" s="836"/>
      <c r="AG1" s="836"/>
      <c r="AH1" s="836"/>
      <c r="AI1" s="836"/>
      <c r="AJ1" s="836"/>
      <c r="AK1" s="836"/>
      <c r="AL1" s="836"/>
      <c r="AM1" s="99"/>
      <c r="AN1" s="55"/>
      <c r="AR1" s="55"/>
      <c r="AT1" s="3"/>
      <c r="AW1" s="3"/>
      <c r="AX1" s="3"/>
    </row>
    <row r="2" spans="1:51" s="2" customFormat="1" ht="19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9" t="s">
        <v>542</v>
      </c>
      <c r="AJ2" s="839"/>
      <c r="AK2" s="839"/>
      <c r="AL2" s="839"/>
      <c r="AM2" s="99"/>
      <c r="AN2" s="55"/>
      <c r="AR2" s="55"/>
      <c r="AT2" s="3"/>
      <c r="AW2" s="3"/>
      <c r="AX2" s="3"/>
    </row>
    <row r="3" spans="1:51" ht="3" customHeight="1" thickBot="1" x14ac:dyDescent="0.3"/>
    <row r="4" spans="1:51" ht="15" customHeight="1" x14ac:dyDescent="0.25">
      <c r="G4" s="57"/>
      <c r="H4" s="971" t="s">
        <v>508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  <c r="AJ4" s="986"/>
      <c r="AK4" s="986"/>
      <c r="AL4" s="995"/>
      <c r="AM4" s="4"/>
      <c r="AN4" s="4"/>
      <c r="AP4" s="5"/>
      <c r="AR4" s="4"/>
      <c r="AS4" s="85" t="s">
        <v>45</v>
      </c>
      <c r="AT4" s="86">
        <v>12</v>
      </c>
      <c r="AU4" s="5"/>
      <c r="AV4" s="5"/>
      <c r="AW4" s="4"/>
    </row>
    <row r="5" spans="1:51" ht="28.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7"/>
      <c r="AI5" s="997"/>
      <c r="AJ5" s="997"/>
      <c r="AK5" s="997"/>
      <c r="AL5" s="998"/>
      <c r="AM5" s="4"/>
      <c r="AN5" s="4"/>
      <c r="AP5" s="5"/>
      <c r="AR5" s="4"/>
      <c r="AS5" s="85" t="s">
        <v>46</v>
      </c>
      <c r="AT5" s="86">
        <v>11</v>
      </c>
      <c r="AU5" s="5"/>
      <c r="AW5" s="4"/>
    </row>
    <row r="6" spans="1:51" ht="66" customHeight="1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9"/>
      <c r="U6" s="987" t="s">
        <v>5</v>
      </c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9"/>
      <c r="AH6" s="843" t="s">
        <v>6</v>
      </c>
      <c r="AI6" s="845">
        <v>2024</v>
      </c>
      <c r="AJ6" s="868"/>
      <c r="AK6" s="847" t="s">
        <v>7</v>
      </c>
      <c r="AL6" s="848"/>
      <c r="AM6" s="87" t="s">
        <v>47</v>
      </c>
      <c r="AN6" s="87" t="s">
        <v>48</v>
      </c>
      <c r="AO6" s="87" t="s">
        <v>49</v>
      </c>
      <c r="AP6" s="87" t="s">
        <v>50</v>
      </c>
      <c r="AQ6" s="87" t="s">
        <v>51</v>
      </c>
      <c r="AR6" s="87" t="s">
        <v>52</v>
      </c>
      <c r="AS6" s="87" t="s">
        <v>45</v>
      </c>
      <c r="AT6" s="87" t="s">
        <v>53</v>
      </c>
      <c r="AU6" s="87" t="s">
        <v>54</v>
      </c>
      <c r="AV6" s="87" t="s">
        <v>55</v>
      </c>
      <c r="AW6" s="87" t="s">
        <v>56</v>
      </c>
    </row>
    <row r="7" spans="1:51" ht="69.75" customHeight="1" thickBot="1" x14ac:dyDescent="0.3">
      <c r="G7" s="790" t="s">
        <v>430</v>
      </c>
      <c r="H7" s="983" t="s">
        <v>79</v>
      </c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850"/>
      <c r="U7" s="983" t="s">
        <v>80</v>
      </c>
      <c r="V7" s="984"/>
      <c r="W7" s="984"/>
      <c r="X7" s="984"/>
      <c r="Y7" s="984"/>
      <c r="Z7" s="984"/>
      <c r="AA7" s="984"/>
      <c r="AB7" s="984"/>
      <c r="AC7" s="984"/>
      <c r="AD7" s="984"/>
      <c r="AE7" s="984"/>
      <c r="AF7" s="984"/>
      <c r="AG7" s="850"/>
      <c r="AH7" s="867"/>
      <c r="AI7" s="11" t="s">
        <v>11</v>
      </c>
      <c r="AJ7" s="11" t="s">
        <v>462</v>
      </c>
      <c r="AK7" s="13" t="s">
        <v>13</v>
      </c>
      <c r="AL7" s="13" t="s">
        <v>501</v>
      </c>
      <c r="AM7" s="88" t="s">
        <v>57</v>
      </c>
      <c r="AN7" s="88" t="s">
        <v>58</v>
      </c>
      <c r="AO7" s="88" t="s">
        <v>59</v>
      </c>
      <c r="AP7" s="89" t="s">
        <v>60</v>
      </c>
      <c r="AQ7" s="89" t="s">
        <v>61</v>
      </c>
      <c r="AR7" s="89" t="s">
        <v>62</v>
      </c>
      <c r="AS7" s="89" t="s">
        <v>63</v>
      </c>
      <c r="AT7" s="89" t="s">
        <v>64</v>
      </c>
      <c r="AU7" s="89" t="s">
        <v>65</v>
      </c>
      <c r="AV7" s="90" t="s">
        <v>66</v>
      </c>
      <c r="AW7" s="90" t="s">
        <v>67</v>
      </c>
      <c r="AX7" s="102"/>
      <c r="AY7"/>
    </row>
    <row r="8" spans="1:51" ht="69.75" customHeight="1" thickBot="1" x14ac:dyDescent="0.3">
      <c r="F8" s="60" t="s">
        <v>93</v>
      </c>
      <c r="G8" s="793" t="s">
        <v>430</v>
      </c>
      <c r="H8" s="791" t="s">
        <v>188</v>
      </c>
      <c r="I8" s="416" t="s">
        <v>189</v>
      </c>
      <c r="J8" s="416" t="s">
        <v>190</v>
      </c>
      <c r="K8" s="416" t="s">
        <v>191</v>
      </c>
      <c r="L8" s="416" t="s">
        <v>192</v>
      </c>
      <c r="M8" s="416" t="s">
        <v>193</v>
      </c>
      <c r="N8" s="416" t="s">
        <v>194</v>
      </c>
      <c r="O8" s="416" t="s">
        <v>195</v>
      </c>
      <c r="P8" s="416" t="s">
        <v>422</v>
      </c>
      <c r="Q8" s="416" t="s">
        <v>197</v>
      </c>
      <c r="R8" s="416" t="s">
        <v>198</v>
      </c>
      <c r="S8" s="416" t="s">
        <v>199</v>
      </c>
      <c r="T8" s="419" t="s">
        <v>200</v>
      </c>
      <c r="U8" s="416" t="s">
        <v>188</v>
      </c>
      <c r="V8" s="416" t="s">
        <v>189</v>
      </c>
      <c r="W8" s="416" t="s">
        <v>190</v>
      </c>
      <c r="X8" s="416" t="s">
        <v>191</v>
      </c>
      <c r="Y8" s="416" t="s">
        <v>192</v>
      </c>
      <c r="Z8" s="416" t="s">
        <v>193</v>
      </c>
      <c r="AA8" s="416" t="s">
        <v>194</v>
      </c>
      <c r="AB8" s="416" t="s">
        <v>195</v>
      </c>
      <c r="AC8" s="416" t="s">
        <v>422</v>
      </c>
      <c r="AD8" s="416" t="s">
        <v>197</v>
      </c>
      <c r="AE8" s="416" t="s">
        <v>198</v>
      </c>
      <c r="AF8" s="416" t="s">
        <v>199</v>
      </c>
      <c r="AG8" s="635" t="s">
        <v>200</v>
      </c>
      <c r="AH8" s="636"/>
      <c r="AI8" s="471" t="s">
        <v>454</v>
      </c>
      <c r="AJ8" s="471">
        <v>1</v>
      </c>
      <c r="AK8" s="434"/>
      <c r="AL8" s="476">
        <v>5.21</v>
      </c>
      <c r="AM8" s="480" t="s">
        <v>68</v>
      </c>
      <c r="AN8" s="480" t="s">
        <v>69</v>
      </c>
      <c r="AO8" s="480" t="s">
        <v>70</v>
      </c>
      <c r="AP8" s="480" t="s">
        <v>71</v>
      </c>
      <c r="AQ8" s="480" t="s">
        <v>72</v>
      </c>
      <c r="AR8" s="480" t="s">
        <v>73</v>
      </c>
      <c r="AS8" s="480" t="s">
        <v>74</v>
      </c>
      <c r="AT8" s="480" t="s">
        <v>75</v>
      </c>
      <c r="AU8" s="480" t="s">
        <v>76</v>
      </c>
      <c r="AV8" s="480" t="s">
        <v>77</v>
      </c>
      <c r="AW8" s="480" t="s">
        <v>78</v>
      </c>
      <c r="AX8" s="102"/>
      <c r="AY8"/>
    </row>
    <row r="9" spans="1:51" ht="15" customHeight="1" thickBot="1" x14ac:dyDescent="0.35">
      <c r="A9"/>
      <c r="B9"/>
      <c r="C9" s="62"/>
      <c r="D9" s="63"/>
      <c r="E9" s="64"/>
      <c r="F9" s="425">
        <v>107307</v>
      </c>
      <c r="G9" s="792" t="s">
        <v>431</v>
      </c>
      <c r="H9" s="66">
        <v>2404</v>
      </c>
      <c r="I9" s="66">
        <v>2530</v>
      </c>
      <c r="J9" s="66">
        <v>2262</v>
      </c>
      <c r="K9" s="66">
        <v>2385</v>
      </c>
      <c r="L9" s="66">
        <v>2457</v>
      </c>
      <c r="M9" s="66">
        <v>2498</v>
      </c>
      <c r="N9" s="66">
        <v>2680</v>
      </c>
      <c r="O9" s="66">
        <v>1841</v>
      </c>
      <c r="P9" s="66">
        <v>2076</v>
      </c>
      <c r="Q9" s="66">
        <v>4145</v>
      </c>
      <c r="R9" s="66">
        <v>2437</v>
      </c>
      <c r="S9" s="66">
        <v>0</v>
      </c>
      <c r="T9" s="463">
        <v>21133</v>
      </c>
      <c r="U9" s="66">
        <v>2499</v>
      </c>
      <c r="V9" s="66">
        <v>2631</v>
      </c>
      <c r="W9" s="66">
        <v>2326</v>
      </c>
      <c r="X9" s="66">
        <v>2425</v>
      </c>
      <c r="Y9" s="66">
        <v>2554</v>
      </c>
      <c r="Z9" s="66">
        <v>2581</v>
      </c>
      <c r="AA9" s="66">
        <v>2778</v>
      </c>
      <c r="AB9" s="66">
        <v>1893</v>
      </c>
      <c r="AC9" s="66">
        <v>2117</v>
      </c>
      <c r="AD9" s="66">
        <v>4202</v>
      </c>
      <c r="AE9" s="66">
        <v>2512</v>
      </c>
      <c r="AF9" s="66">
        <v>0</v>
      </c>
      <c r="AG9" s="463">
        <v>28518</v>
      </c>
      <c r="AH9" s="44">
        <v>0.7410407461953854</v>
      </c>
      <c r="AI9" s="105">
        <v>0.90700000000000003</v>
      </c>
      <c r="AJ9" s="650">
        <v>0.90700000000000003</v>
      </c>
      <c r="AK9" s="104">
        <v>0.81702397595963105</v>
      </c>
      <c r="AL9" s="69">
        <v>4.2566949147496785E-2</v>
      </c>
      <c r="AM9" s="142">
        <v>0.90700000000000003</v>
      </c>
      <c r="AN9" s="92">
        <v>0.7410407461953854</v>
      </c>
      <c r="AO9" s="582">
        <v>0.81702397595963105</v>
      </c>
      <c r="AP9" s="487">
        <v>28518</v>
      </c>
      <c r="AQ9" s="488">
        <v>25865.826000000001</v>
      </c>
      <c r="AR9" s="487">
        <v>21133</v>
      </c>
      <c r="AS9" s="488">
        <v>2155.4855000000002</v>
      </c>
      <c r="AT9" s="488">
        <v>23710.340500000002</v>
      </c>
      <c r="AU9" s="488">
        <v>21133</v>
      </c>
      <c r="AV9" s="485">
        <v>0.89129888286505199</v>
      </c>
      <c r="AW9" s="423">
        <v>-2577.3405000000021</v>
      </c>
    </row>
    <row r="10" spans="1:51" ht="15" customHeight="1" thickBot="1" x14ac:dyDescent="0.35">
      <c r="A10"/>
      <c r="B10"/>
      <c r="C10" s="62"/>
      <c r="D10" s="63"/>
      <c r="E10" s="64"/>
      <c r="F10" s="426">
        <v>107308</v>
      </c>
      <c r="G10" s="18" t="s">
        <v>432</v>
      </c>
      <c r="H10" s="71">
        <v>1303</v>
      </c>
      <c r="I10" s="71">
        <v>1382</v>
      </c>
      <c r="J10" s="71">
        <v>1410</v>
      </c>
      <c r="K10" s="71">
        <v>1550</v>
      </c>
      <c r="L10" s="71">
        <v>1816</v>
      </c>
      <c r="M10" s="71">
        <v>1604</v>
      </c>
      <c r="N10" s="71">
        <v>2468</v>
      </c>
      <c r="O10" s="71">
        <v>2339</v>
      </c>
      <c r="P10" s="71">
        <v>1789</v>
      </c>
      <c r="Q10" s="71">
        <v>1634</v>
      </c>
      <c r="R10" s="71">
        <v>1468</v>
      </c>
      <c r="S10" s="71">
        <v>0</v>
      </c>
      <c r="T10" s="463">
        <v>15661</v>
      </c>
      <c r="U10" s="71">
        <v>1364</v>
      </c>
      <c r="V10" s="71">
        <v>1424</v>
      </c>
      <c r="W10" s="71">
        <v>1484</v>
      </c>
      <c r="X10" s="71">
        <v>1650</v>
      </c>
      <c r="Y10" s="71">
        <v>1943</v>
      </c>
      <c r="Z10" s="71">
        <v>1683</v>
      </c>
      <c r="AA10" s="71">
        <v>2587</v>
      </c>
      <c r="AB10" s="71">
        <v>2425</v>
      </c>
      <c r="AC10" s="71">
        <v>1854</v>
      </c>
      <c r="AD10" s="71">
        <v>1698</v>
      </c>
      <c r="AE10" s="71">
        <v>1533</v>
      </c>
      <c r="AF10" s="71">
        <v>0</v>
      </c>
      <c r="AG10" s="463">
        <v>19645</v>
      </c>
      <c r="AH10" s="39">
        <v>0.79720030542122677</v>
      </c>
      <c r="AI10" s="105">
        <v>0.90700000000000003</v>
      </c>
      <c r="AJ10" s="651">
        <v>0.90700000000000003</v>
      </c>
      <c r="AK10" s="106">
        <v>0.87894190233872849</v>
      </c>
      <c r="AL10" s="69">
        <v>4.5792873111847758E-2</v>
      </c>
      <c r="AM10" s="142">
        <v>0.90700000000000003</v>
      </c>
      <c r="AN10" s="92">
        <v>0.79720030542122677</v>
      </c>
      <c r="AO10" s="582">
        <v>0.87894190233872849</v>
      </c>
      <c r="AP10" s="487">
        <v>19645</v>
      </c>
      <c r="AQ10" s="488">
        <v>17818.014999999999</v>
      </c>
      <c r="AR10" s="487">
        <v>15661</v>
      </c>
      <c r="AS10" s="488">
        <v>1484.8345833333333</v>
      </c>
      <c r="AT10" s="488">
        <v>16333.180416666666</v>
      </c>
      <c r="AU10" s="488">
        <v>15661</v>
      </c>
      <c r="AV10" s="485">
        <v>0.9588457116422493</v>
      </c>
      <c r="AW10" s="423">
        <v>-672.18041666666613</v>
      </c>
    </row>
    <row r="11" spans="1:51" ht="15" customHeight="1" thickBot="1" x14ac:dyDescent="0.35">
      <c r="A11"/>
      <c r="B11"/>
      <c r="C11" s="62"/>
      <c r="D11" s="63"/>
      <c r="E11" s="64"/>
      <c r="F11" s="426">
        <v>107353</v>
      </c>
      <c r="G11" s="18" t="s">
        <v>433</v>
      </c>
      <c r="H11" s="71">
        <v>924</v>
      </c>
      <c r="I11" s="71">
        <v>3006</v>
      </c>
      <c r="J11" s="71">
        <v>881</v>
      </c>
      <c r="K11" s="71">
        <v>1446</v>
      </c>
      <c r="L11" s="71">
        <v>1407</v>
      </c>
      <c r="M11" s="71">
        <v>1565</v>
      </c>
      <c r="N11" s="71">
        <v>1481</v>
      </c>
      <c r="O11" s="71">
        <v>1680</v>
      </c>
      <c r="P11" s="71">
        <v>1204</v>
      </c>
      <c r="Q11" s="71">
        <v>1722</v>
      </c>
      <c r="R11" s="71">
        <v>1326</v>
      </c>
      <c r="S11" s="71">
        <v>0</v>
      </c>
      <c r="T11" s="463">
        <v>13594</v>
      </c>
      <c r="U11" s="71">
        <v>1054</v>
      </c>
      <c r="V11" s="71">
        <v>3126</v>
      </c>
      <c r="W11" s="71">
        <v>1098</v>
      </c>
      <c r="X11" s="71">
        <v>1555</v>
      </c>
      <c r="Y11" s="71">
        <v>1529</v>
      </c>
      <c r="Z11" s="71">
        <v>1982</v>
      </c>
      <c r="AA11" s="71">
        <v>1952</v>
      </c>
      <c r="AB11" s="71">
        <v>1693</v>
      </c>
      <c r="AC11" s="71">
        <v>1212</v>
      </c>
      <c r="AD11" s="71">
        <v>1738</v>
      </c>
      <c r="AE11" s="71">
        <v>1695</v>
      </c>
      <c r="AF11" s="71">
        <v>0</v>
      </c>
      <c r="AG11" s="463">
        <v>18634</v>
      </c>
      <c r="AH11" s="39">
        <v>0.72952667167543206</v>
      </c>
      <c r="AI11" s="105">
        <v>0.90700000000000003</v>
      </c>
      <c r="AJ11" s="651">
        <v>0.90700000000000003</v>
      </c>
      <c r="AK11" s="106">
        <v>0.80432929622429106</v>
      </c>
      <c r="AL11" s="69">
        <v>4.1905556333285562E-2</v>
      </c>
      <c r="AM11" s="142">
        <v>0.90700000000000003</v>
      </c>
      <c r="AN11" s="92">
        <v>0.72952667167543206</v>
      </c>
      <c r="AO11" s="582">
        <v>0.80432929622429106</v>
      </c>
      <c r="AP11" s="487">
        <v>18634</v>
      </c>
      <c r="AQ11" s="488">
        <v>16901.038</v>
      </c>
      <c r="AR11" s="487">
        <v>13594</v>
      </c>
      <c r="AS11" s="488">
        <v>1408.4198333333334</v>
      </c>
      <c r="AT11" s="488">
        <v>15492.618166666667</v>
      </c>
      <c r="AU11" s="488">
        <v>13594</v>
      </c>
      <c r="AV11" s="485">
        <v>0.87745014133559029</v>
      </c>
      <c r="AW11" s="423">
        <v>-1898.6181666666671</v>
      </c>
    </row>
    <row r="12" spans="1:51" ht="15" customHeight="1" thickBot="1" x14ac:dyDescent="0.35">
      <c r="A12"/>
      <c r="B12"/>
      <c r="C12" s="62"/>
      <c r="D12" s="63"/>
      <c r="E12" s="64"/>
      <c r="F12" s="426">
        <v>107356</v>
      </c>
      <c r="G12" s="18" t="s">
        <v>434</v>
      </c>
      <c r="H12" s="71">
        <v>2299</v>
      </c>
      <c r="I12" s="71">
        <v>605</v>
      </c>
      <c r="J12" s="71">
        <v>1235</v>
      </c>
      <c r="K12" s="71">
        <v>1319</v>
      </c>
      <c r="L12" s="71">
        <v>1499</v>
      </c>
      <c r="M12" s="71">
        <v>1431</v>
      </c>
      <c r="N12" s="71">
        <v>1687</v>
      </c>
      <c r="O12" s="71">
        <v>1476</v>
      </c>
      <c r="P12" s="71">
        <v>1864</v>
      </c>
      <c r="Q12" s="71">
        <v>1456</v>
      </c>
      <c r="R12" s="71">
        <v>1430</v>
      </c>
      <c r="S12" s="71">
        <v>0</v>
      </c>
      <c r="T12" s="463">
        <v>13415</v>
      </c>
      <c r="U12" s="71">
        <v>2478</v>
      </c>
      <c r="V12" s="71">
        <v>769</v>
      </c>
      <c r="W12" s="71">
        <v>1356</v>
      </c>
      <c r="X12" s="71">
        <v>1454</v>
      </c>
      <c r="Y12" s="71">
        <v>1606</v>
      </c>
      <c r="Z12" s="71">
        <v>1556</v>
      </c>
      <c r="AA12" s="71">
        <v>1716</v>
      </c>
      <c r="AB12" s="71">
        <v>1610</v>
      </c>
      <c r="AC12" s="71">
        <v>1939</v>
      </c>
      <c r="AD12" s="71">
        <v>1618</v>
      </c>
      <c r="AE12" s="71">
        <v>1516</v>
      </c>
      <c r="AF12" s="71">
        <v>0</v>
      </c>
      <c r="AG12" s="463">
        <v>17618</v>
      </c>
      <c r="AH12" s="39">
        <v>0.76143716653422633</v>
      </c>
      <c r="AI12" s="105">
        <v>0.90700000000000003</v>
      </c>
      <c r="AJ12" s="651">
        <v>0.90700000000000003</v>
      </c>
      <c r="AK12" s="106">
        <v>0.83951176023619223</v>
      </c>
      <c r="AL12" s="69">
        <v>4.3738562708305617E-2</v>
      </c>
      <c r="AM12" s="142">
        <v>0.90700000000000003</v>
      </c>
      <c r="AN12" s="92">
        <v>0.76143716653422633</v>
      </c>
      <c r="AO12" s="582">
        <v>0.83951176023619223</v>
      </c>
      <c r="AP12" s="487">
        <v>17618</v>
      </c>
      <c r="AQ12" s="488">
        <v>15979.526</v>
      </c>
      <c r="AR12" s="487">
        <v>13415</v>
      </c>
      <c r="AS12" s="488">
        <v>1331.6271666666667</v>
      </c>
      <c r="AT12" s="488">
        <v>14647.898833333333</v>
      </c>
      <c r="AU12" s="488">
        <v>13415</v>
      </c>
      <c r="AV12" s="485">
        <v>0.91583101116675525</v>
      </c>
      <c r="AW12" s="423">
        <v>-1232.8988333333327</v>
      </c>
    </row>
    <row r="13" spans="1:51" ht="15" customHeight="1" thickBot="1" x14ac:dyDescent="0.35">
      <c r="A13"/>
      <c r="B13"/>
      <c r="C13" s="62"/>
      <c r="D13" s="63"/>
      <c r="E13" s="64"/>
      <c r="F13" s="426">
        <v>107357</v>
      </c>
      <c r="G13" s="18" t="s">
        <v>435</v>
      </c>
      <c r="H13" s="71">
        <v>910</v>
      </c>
      <c r="I13" s="71">
        <v>1509</v>
      </c>
      <c r="J13" s="71">
        <v>1766</v>
      </c>
      <c r="K13" s="71">
        <v>2152</v>
      </c>
      <c r="L13" s="71">
        <v>1600</v>
      </c>
      <c r="M13" s="71">
        <v>1426</v>
      </c>
      <c r="N13" s="71">
        <v>1480</v>
      </c>
      <c r="O13" s="71">
        <v>1626</v>
      </c>
      <c r="P13" s="71">
        <v>1307</v>
      </c>
      <c r="Q13" s="71">
        <v>1412</v>
      </c>
      <c r="R13" s="71">
        <v>1233</v>
      </c>
      <c r="S13" s="71">
        <v>0</v>
      </c>
      <c r="T13" s="463">
        <v>13776</v>
      </c>
      <c r="U13" s="71">
        <v>1266</v>
      </c>
      <c r="V13" s="71">
        <v>1906</v>
      </c>
      <c r="W13" s="71">
        <v>2171</v>
      </c>
      <c r="X13" s="71">
        <v>2575</v>
      </c>
      <c r="Y13" s="71">
        <v>1888</v>
      </c>
      <c r="Z13" s="71">
        <v>1820</v>
      </c>
      <c r="AA13" s="71">
        <v>1820</v>
      </c>
      <c r="AB13" s="71">
        <v>1864</v>
      </c>
      <c r="AC13" s="71">
        <v>1550</v>
      </c>
      <c r="AD13" s="71">
        <v>1667</v>
      </c>
      <c r="AE13" s="71">
        <v>1480</v>
      </c>
      <c r="AF13" s="71">
        <v>0</v>
      </c>
      <c r="AG13" s="463">
        <v>20007</v>
      </c>
      <c r="AH13" s="39">
        <v>0.68855900434847805</v>
      </c>
      <c r="AI13" s="105">
        <v>0.90700000000000003</v>
      </c>
      <c r="AJ13" s="651">
        <v>0.90700000000000003</v>
      </c>
      <c r="AK13" s="106">
        <v>0.75916097502588542</v>
      </c>
      <c r="AL13" s="69">
        <v>3.9552286798848632E-2</v>
      </c>
      <c r="AM13" s="142">
        <v>0.90700000000000003</v>
      </c>
      <c r="AN13" s="92">
        <v>0.68855900434847805</v>
      </c>
      <c r="AO13" s="582">
        <v>0.75916097502588542</v>
      </c>
      <c r="AP13" s="487">
        <v>20007</v>
      </c>
      <c r="AQ13" s="488">
        <v>18146.349000000002</v>
      </c>
      <c r="AR13" s="487">
        <v>13776</v>
      </c>
      <c r="AS13" s="488">
        <v>1512.1957500000001</v>
      </c>
      <c r="AT13" s="488">
        <v>16634.153249999999</v>
      </c>
      <c r="AU13" s="488">
        <v>13776</v>
      </c>
      <c r="AV13" s="485">
        <v>0.82817560911914767</v>
      </c>
      <c r="AW13" s="423">
        <v>-2858.1532499999994</v>
      </c>
    </row>
    <row r="14" spans="1:51" ht="15" customHeight="1" thickBot="1" x14ac:dyDescent="0.35">
      <c r="A14"/>
      <c r="B14"/>
      <c r="C14" s="62"/>
      <c r="D14" s="63"/>
      <c r="E14" s="64"/>
      <c r="F14" s="426">
        <v>107400</v>
      </c>
      <c r="G14" s="18" t="s">
        <v>436</v>
      </c>
      <c r="H14" s="71">
        <v>65</v>
      </c>
      <c r="I14" s="71">
        <v>18</v>
      </c>
      <c r="J14" s="71">
        <v>29</v>
      </c>
      <c r="K14" s="71">
        <v>59</v>
      </c>
      <c r="L14" s="71">
        <v>50</v>
      </c>
      <c r="M14" s="71">
        <v>16</v>
      </c>
      <c r="N14" s="71">
        <v>38</v>
      </c>
      <c r="O14" s="71">
        <v>61</v>
      </c>
      <c r="P14" s="71">
        <v>21</v>
      </c>
      <c r="Q14" s="71">
        <v>49</v>
      </c>
      <c r="R14" s="71">
        <v>61</v>
      </c>
      <c r="S14" s="71">
        <v>0</v>
      </c>
      <c r="T14" s="463">
        <v>357</v>
      </c>
      <c r="U14" s="71">
        <v>73</v>
      </c>
      <c r="V14" s="71">
        <v>26</v>
      </c>
      <c r="W14" s="71">
        <v>37</v>
      </c>
      <c r="X14" s="71">
        <v>67</v>
      </c>
      <c r="Y14" s="71">
        <v>58</v>
      </c>
      <c r="Z14" s="71">
        <v>24</v>
      </c>
      <c r="AA14" s="71">
        <v>46</v>
      </c>
      <c r="AB14" s="71">
        <v>69</v>
      </c>
      <c r="AC14" s="71">
        <v>29</v>
      </c>
      <c r="AD14" s="71">
        <v>49</v>
      </c>
      <c r="AE14" s="71">
        <v>61</v>
      </c>
      <c r="AF14" s="71">
        <v>0</v>
      </c>
      <c r="AG14" s="463">
        <v>539</v>
      </c>
      <c r="AH14" s="39">
        <v>0.66233766233766234</v>
      </c>
      <c r="AI14" s="105">
        <v>0.90700000000000003</v>
      </c>
      <c r="AJ14" s="651">
        <v>0.90700000000000003</v>
      </c>
      <c r="AK14" s="106">
        <v>0.73025100588496394</v>
      </c>
      <c r="AL14" s="69">
        <v>3.8046077406606621E-2</v>
      </c>
      <c r="AM14" s="142">
        <v>0.90700000000000003</v>
      </c>
      <c r="AN14" s="92">
        <v>0.66233766233766234</v>
      </c>
      <c r="AO14" s="582">
        <v>0.73025100588496394</v>
      </c>
      <c r="AP14" s="487">
        <v>539</v>
      </c>
      <c r="AQ14" s="488">
        <v>488.87299999999999</v>
      </c>
      <c r="AR14" s="487">
        <v>357</v>
      </c>
      <c r="AS14" s="488">
        <v>40.739416666666664</v>
      </c>
      <c r="AT14" s="488">
        <v>448.13358333333332</v>
      </c>
      <c r="AU14" s="488">
        <v>357</v>
      </c>
      <c r="AV14" s="485">
        <v>0.79663746096541532</v>
      </c>
      <c r="AW14" s="423">
        <v>-91.13358333333332</v>
      </c>
    </row>
    <row r="15" spans="1:51" ht="15" customHeight="1" thickBot="1" x14ac:dyDescent="0.35">
      <c r="A15"/>
      <c r="B15"/>
      <c r="C15" s="62"/>
      <c r="D15" s="63"/>
      <c r="E15" s="64"/>
      <c r="F15" s="427">
        <v>107756</v>
      </c>
      <c r="G15" s="27" t="s">
        <v>437</v>
      </c>
      <c r="H15" s="111">
        <v>493</v>
      </c>
      <c r="I15" s="111">
        <v>402</v>
      </c>
      <c r="J15" s="111">
        <v>492</v>
      </c>
      <c r="K15" s="111">
        <v>612</v>
      </c>
      <c r="L15" s="111">
        <v>670</v>
      </c>
      <c r="M15" s="111">
        <v>513</v>
      </c>
      <c r="N15" s="111">
        <v>540</v>
      </c>
      <c r="O15" s="111">
        <v>343</v>
      </c>
      <c r="P15" s="111">
        <v>482</v>
      </c>
      <c r="Q15" s="111">
        <v>625</v>
      </c>
      <c r="R15" s="111">
        <v>517</v>
      </c>
      <c r="S15" s="111">
        <v>0</v>
      </c>
      <c r="T15" s="579">
        <v>4547</v>
      </c>
      <c r="U15" s="111">
        <v>597</v>
      </c>
      <c r="V15" s="111">
        <v>449</v>
      </c>
      <c r="W15" s="111">
        <v>550</v>
      </c>
      <c r="X15" s="111">
        <v>661</v>
      </c>
      <c r="Y15" s="111">
        <v>745</v>
      </c>
      <c r="Z15" s="111">
        <v>574</v>
      </c>
      <c r="AA15" s="111">
        <v>650</v>
      </c>
      <c r="AB15" s="111">
        <v>501</v>
      </c>
      <c r="AC15" s="111">
        <v>540</v>
      </c>
      <c r="AD15" s="111">
        <v>707</v>
      </c>
      <c r="AE15" s="111">
        <v>621</v>
      </c>
      <c r="AF15" s="111">
        <v>0</v>
      </c>
      <c r="AG15" s="579">
        <v>6595</v>
      </c>
      <c r="AH15" s="53">
        <v>0.68946171341925699</v>
      </c>
      <c r="AI15" s="105">
        <v>0.90700000000000003</v>
      </c>
      <c r="AJ15" s="652">
        <v>0.90700000000000003</v>
      </c>
      <c r="AK15" s="580">
        <v>0.7601562441226648</v>
      </c>
      <c r="AL15" s="69">
        <v>3.9604140318790837E-2</v>
      </c>
      <c r="AM15" s="530">
        <v>0.90700000000000003</v>
      </c>
      <c r="AN15" s="545">
        <v>0.68946171341925699</v>
      </c>
      <c r="AO15" s="583">
        <v>0.7601562441226648</v>
      </c>
      <c r="AP15" s="487">
        <v>6595</v>
      </c>
      <c r="AQ15" s="488">
        <v>5981.665</v>
      </c>
      <c r="AR15" s="487">
        <v>4547</v>
      </c>
      <c r="AS15" s="488">
        <v>498.47208333333333</v>
      </c>
      <c r="AT15" s="488">
        <v>5483.1929166666669</v>
      </c>
      <c r="AU15" s="488">
        <v>4547</v>
      </c>
      <c r="AV15" s="562">
        <v>0.82926135722472527</v>
      </c>
      <c r="AW15" s="423">
        <v>-936.19291666666686</v>
      </c>
    </row>
    <row r="16" spans="1:51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832">
        <v>8398</v>
      </c>
      <c r="I16" s="82">
        <v>9452</v>
      </c>
      <c r="J16" s="82">
        <v>8075</v>
      </c>
      <c r="K16" s="82">
        <v>9523</v>
      </c>
      <c r="L16" s="82">
        <v>9499</v>
      </c>
      <c r="M16" s="82">
        <v>9053</v>
      </c>
      <c r="N16" s="82">
        <v>10374</v>
      </c>
      <c r="O16" s="82">
        <v>9366</v>
      </c>
      <c r="P16" s="82">
        <v>8743</v>
      </c>
      <c r="Q16" s="82">
        <v>11043</v>
      </c>
      <c r="R16" s="82">
        <v>8472</v>
      </c>
      <c r="S16" s="82">
        <v>0</v>
      </c>
      <c r="T16" s="581">
        <v>82483</v>
      </c>
      <c r="U16" s="82">
        <v>9331</v>
      </c>
      <c r="V16" s="82">
        <v>10331</v>
      </c>
      <c r="W16" s="82">
        <v>9022</v>
      </c>
      <c r="X16" s="82">
        <v>10387</v>
      </c>
      <c r="Y16" s="82">
        <v>10323</v>
      </c>
      <c r="Z16" s="82">
        <v>10220</v>
      </c>
      <c r="AA16" s="82">
        <v>11549</v>
      </c>
      <c r="AB16" s="82">
        <v>10055</v>
      </c>
      <c r="AC16" s="82">
        <v>9241</v>
      </c>
      <c r="AD16" s="82">
        <v>11679</v>
      </c>
      <c r="AE16" s="82">
        <v>9418</v>
      </c>
      <c r="AF16" s="82">
        <v>0</v>
      </c>
      <c r="AG16" s="581">
        <v>111556</v>
      </c>
      <c r="AH16" s="466">
        <v>0.73938649646814159</v>
      </c>
      <c r="AI16" s="528">
        <v>0.90700000000000003</v>
      </c>
      <c r="AJ16" s="528">
        <v>0.90700000000000003</v>
      </c>
      <c r="AK16" s="666">
        <v>0.81520010635958273</v>
      </c>
      <c r="AL16" s="499">
        <v>4.2471925541334263E-2</v>
      </c>
      <c r="AM16" s="533">
        <v>0.90700000000000003</v>
      </c>
      <c r="AN16" s="551">
        <v>0.73938649646814159</v>
      </c>
      <c r="AO16" s="552">
        <v>0.81520010635958273</v>
      </c>
      <c r="AP16" s="584">
        <v>111556</v>
      </c>
      <c r="AQ16" s="585">
        <v>101181.292</v>
      </c>
      <c r="AR16" s="584">
        <v>82483</v>
      </c>
      <c r="AS16" s="585">
        <v>8431.7743333333328</v>
      </c>
      <c r="AT16" s="585">
        <v>92749.517666666667</v>
      </c>
      <c r="AU16" s="585">
        <v>82483</v>
      </c>
      <c r="AV16" s="537">
        <v>0.88930920693772664</v>
      </c>
      <c r="AW16" s="423">
        <v>-10266.517666666667</v>
      </c>
    </row>
    <row r="17" spans="3:37" x14ac:dyDescent="0.25">
      <c r="C17" s="62"/>
      <c r="D17" s="6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K17" s="56"/>
    </row>
    <row r="44" spans="8:20" x14ac:dyDescent="0.25"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5">
    <mergeCell ref="H4:AL5"/>
    <mergeCell ref="H6:T6"/>
    <mergeCell ref="U6:AG6"/>
    <mergeCell ref="H7:S7"/>
    <mergeCell ref="U7:AF7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00B050"/>
  </sheetPr>
  <dimension ref="A1:BD31"/>
  <sheetViews>
    <sheetView zoomScale="70" zoomScaleNormal="70" workbookViewId="0">
      <selection activeCell="O29" sqref="O29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57.140625" style="4" bestFit="1" customWidth="1"/>
    <col min="8" max="8" width="3.85546875" style="4" customWidth="1"/>
    <col min="9" max="10" width="5" style="4" bestFit="1" customWidth="1"/>
    <col min="11" max="11" width="5.42578125" style="4" bestFit="1" customWidth="1"/>
    <col min="12" max="12" width="4.85546875" style="4" bestFit="1" customWidth="1"/>
    <col min="13" max="13" width="5.85546875" style="4" bestFit="1" customWidth="1"/>
    <col min="14" max="14" width="4.7109375" style="4" bestFit="1" customWidth="1"/>
    <col min="15" max="15" width="5" style="4" bestFit="1" customWidth="1"/>
    <col min="16" max="16" width="5.28515625" style="4" bestFit="1" customWidth="1"/>
    <col min="17" max="17" width="5.85546875" style="4" bestFit="1" customWidth="1"/>
    <col min="18" max="18" width="4.85546875" style="4" bestFit="1" customWidth="1"/>
    <col min="19" max="19" width="5.42578125" style="4" bestFit="1" customWidth="1"/>
    <col min="20" max="20" width="4.5703125" style="4" bestFit="1" customWidth="1"/>
    <col min="21" max="21" width="9.28515625" style="4" bestFit="1" customWidth="1"/>
    <col min="22" max="22" width="20.140625" style="824" bestFit="1" customWidth="1"/>
    <col min="23" max="23" width="15.85546875" style="5" bestFit="1" customWidth="1"/>
    <col min="24" max="24" width="6.85546875" style="4" bestFit="1" customWidth="1"/>
    <col min="25" max="25" width="13.5703125" style="4" bestFit="1" customWidth="1"/>
    <col min="26" max="26" width="15.85546875" style="4" bestFit="1" customWidth="1"/>
    <col min="27" max="27" width="13.5703125" style="56" bestFit="1" customWidth="1"/>
    <col min="28" max="29" width="12.7109375" style="56" customWidth="1"/>
    <col min="30" max="32" width="12.7109375" style="4" customWidth="1"/>
    <col min="33" max="33" width="12.7109375" style="56" customWidth="1"/>
    <col min="34" max="34" width="12.7109375" style="4" customWidth="1"/>
    <col min="35" max="35" width="12.7109375" style="70" customWidth="1"/>
    <col min="36" max="37" width="12.7109375" style="4" customWidth="1"/>
    <col min="38" max="38" width="12.7109375" style="5" customWidth="1"/>
    <col min="39" max="39" width="6.42578125" style="5" customWidth="1"/>
    <col min="40" max="40" width="6.42578125" style="4" customWidth="1"/>
    <col min="41" max="41" width="40.85546875" style="4" customWidth="1"/>
    <col min="42" max="45" width="5.140625" style="4" customWidth="1"/>
    <col min="46" max="47" width="15.140625" style="4" customWidth="1"/>
    <col min="48" max="52" width="15.140625" style="4" hidden="1" customWidth="1"/>
    <col min="53" max="53" width="5.7109375" style="4" customWidth="1"/>
    <col min="54" max="54" width="3.140625" style="4" customWidth="1"/>
    <col min="55" max="55" width="5.42578125" style="4" hidden="1" customWidth="1"/>
    <col min="56" max="56" width="4.28515625" style="4" customWidth="1"/>
    <col min="57" max="16384" width="11.42578125" style="4"/>
  </cols>
  <sheetData>
    <row r="1" spans="1:56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G1" s="55"/>
      <c r="AI1" s="115"/>
      <c r="AL1" s="3"/>
      <c r="AM1" s="3"/>
    </row>
    <row r="2" spans="1:56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G2" s="55"/>
      <c r="AI2" s="115"/>
      <c r="AL2" s="3"/>
      <c r="AM2" s="3"/>
    </row>
    <row r="3" spans="1:56" ht="3" customHeight="1" thickBot="1" x14ac:dyDescent="0.3"/>
    <row r="4" spans="1:56" ht="15" customHeight="1" x14ac:dyDescent="0.25">
      <c r="G4" s="57"/>
      <c r="H4" s="971" t="s">
        <v>509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G4" s="4"/>
      <c r="AH4" s="85" t="s">
        <v>45</v>
      </c>
      <c r="AI4" s="86">
        <v>12</v>
      </c>
      <c r="AJ4" s="5"/>
      <c r="AK4" s="5"/>
      <c r="AL4" s="4"/>
    </row>
    <row r="5" spans="1:56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G5" s="4"/>
      <c r="AH5" s="85" t="s">
        <v>46</v>
      </c>
      <c r="AI5" s="86">
        <v>11</v>
      </c>
      <c r="AJ5" s="5"/>
      <c r="AL5" s="4"/>
    </row>
    <row r="6" spans="1:56" ht="51" customHeight="1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9"/>
      <c r="V6" s="7" t="s">
        <v>5</v>
      </c>
      <c r="W6" s="843" t="s">
        <v>83</v>
      </c>
      <c r="X6" s="845">
        <v>2024</v>
      </c>
      <c r="Y6" s="846"/>
      <c r="Z6" s="847" t="s">
        <v>7</v>
      </c>
      <c r="AA6" s="848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</row>
    <row r="7" spans="1:56" ht="93" customHeight="1" thickBot="1" x14ac:dyDescent="0.3">
      <c r="G7" s="57"/>
      <c r="H7" s="990" t="s">
        <v>84</v>
      </c>
      <c r="I7" s="1071"/>
      <c r="J7" s="1071"/>
      <c r="K7" s="1071"/>
      <c r="L7" s="1071"/>
      <c r="M7" s="1071"/>
      <c r="N7" s="1071"/>
      <c r="O7" s="1071"/>
      <c r="P7" s="1071"/>
      <c r="Q7" s="1071"/>
      <c r="R7" s="1071"/>
      <c r="S7" s="1071"/>
      <c r="T7" s="1071"/>
      <c r="U7" s="991"/>
      <c r="V7" s="10" t="s">
        <v>85</v>
      </c>
      <c r="W7" s="844"/>
      <c r="X7" s="11" t="s">
        <v>11</v>
      </c>
      <c r="Y7" s="11" t="s">
        <v>462</v>
      </c>
      <c r="Z7" s="116" t="s">
        <v>13</v>
      </c>
      <c r="AA7" s="13" t="s">
        <v>82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89" t="s">
        <v>62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</row>
    <row r="8" spans="1:56" ht="93" customHeight="1" thickBot="1" x14ac:dyDescent="0.3">
      <c r="G8" s="594" t="s">
        <v>430</v>
      </c>
      <c r="H8" s="874"/>
      <c r="I8" s="416" t="s">
        <v>188</v>
      </c>
      <c r="J8" s="416" t="s">
        <v>189</v>
      </c>
      <c r="K8" s="416" t="s">
        <v>190</v>
      </c>
      <c r="L8" s="416" t="s">
        <v>191</v>
      </c>
      <c r="M8" s="416" t="s">
        <v>192</v>
      </c>
      <c r="N8" s="416" t="s">
        <v>193</v>
      </c>
      <c r="O8" s="416" t="s">
        <v>194</v>
      </c>
      <c r="P8" s="416" t="s">
        <v>195</v>
      </c>
      <c r="Q8" s="416" t="s">
        <v>422</v>
      </c>
      <c r="R8" s="416" t="s">
        <v>197</v>
      </c>
      <c r="S8" s="416" t="s">
        <v>198</v>
      </c>
      <c r="T8" s="416" t="s">
        <v>199</v>
      </c>
      <c r="U8" s="865" t="s">
        <v>200</v>
      </c>
      <c r="V8" s="432"/>
      <c r="W8" s="433"/>
      <c r="X8" s="668">
        <v>0.16500000000000001</v>
      </c>
      <c r="Y8" s="471">
        <v>0.8</v>
      </c>
      <c r="Z8" s="436"/>
      <c r="AA8" s="476">
        <v>5.21</v>
      </c>
      <c r="AB8" s="480" t="s">
        <v>68</v>
      </c>
      <c r="AC8" s="480" t="s">
        <v>69</v>
      </c>
      <c r="AD8" s="480" t="s">
        <v>70</v>
      </c>
      <c r="AE8" s="480" t="s">
        <v>71</v>
      </c>
      <c r="AF8" s="480" t="s">
        <v>72</v>
      </c>
      <c r="AG8" s="480" t="s">
        <v>73</v>
      </c>
      <c r="AH8" s="480" t="s">
        <v>74</v>
      </c>
      <c r="AI8" s="480" t="s">
        <v>75</v>
      </c>
      <c r="AJ8" s="480" t="s">
        <v>76</v>
      </c>
      <c r="AK8" s="480" t="s">
        <v>77</v>
      </c>
      <c r="AL8" s="480" t="s">
        <v>78</v>
      </c>
    </row>
    <row r="9" spans="1:56" ht="15" customHeight="1" thickBot="1" x14ac:dyDescent="0.35">
      <c r="A9"/>
      <c r="B9"/>
      <c r="C9" s="62"/>
      <c r="D9" s="63"/>
      <c r="E9" s="64"/>
      <c r="F9" s="103"/>
      <c r="G9" s="18" t="s">
        <v>431</v>
      </c>
      <c r="H9" s="66"/>
      <c r="I9" s="66">
        <v>151</v>
      </c>
      <c r="J9" s="66">
        <v>90</v>
      </c>
      <c r="K9" s="66">
        <v>142</v>
      </c>
      <c r="L9" s="66">
        <v>126</v>
      </c>
      <c r="M9" s="66">
        <v>130</v>
      </c>
      <c r="N9" s="66">
        <v>124</v>
      </c>
      <c r="O9" s="66">
        <v>149</v>
      </c>
      <c r="P9" s="66">
        <v>79</v>
      </c>
      <c r="Q9" s="66">
        <v>94</v>
      </c>
      <c r="R9" s="66">
        <v>118</v>
      </c>
      <c r="S9" s="66">
        <v>83</v>
      </c>
      <c r="T9" s="66">
        <v>0</v>
      </c>
      <c r="U9" s="67">
        <v>1286</v>
      </c>
      <c r="V9" s="506">
        <v>11436.638181818184</v>
      </c>
      <c r="W9" s="68">
        <v>0.11244563127339867</v>
      </c>
      <c r="X9" s="637">
        <v>0.16500000000000001</v>
      </c>
      <c r="Y9" s="637">
        <v>0.13200000000000001</v>
      </c>
      <c r="Z9" s="118">
        <v>0.85186084298029285</v>
      </c>
      <c r="AA9" s="69">
        <v>4.4381949919273252E-2</v>
      </c>
      <c r="AB9" s="586">
        <v>0.16500000000000001</v>
      </c>
      <c r="AC9" s="586">
        <v>0.11244563127339867</v>
      </c>
      <c r="AD9" s="587">
        <v>0.68148867438423433</v>
      </c>
      <c r="AE9" s="487">
        <v>11436.638181818184</v>
      </c>
      <c r="AF9" s="488">
        <v>1887.0453000000005</v>
      </c>
      <c r="AG9" s="487">
        <v>1286</v>
      </c>
      <c r="AH9" s="488">
        <v>157.25377500000005</v>
      </c>
      <c r="AI9" s="488">
        <v>1729.7915250000005</v>
      </c>
      <c r="AJ9" s="488">
        <v>1286</v>
      </c>
      <c r="AK9" s="479">
        <v>0.74344219023734648</v>
      </c>
      <c r="AL9" s="423">
        <v>-443.79152500000055</v>
      </c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spans="1:56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1"/>
      <c r="I10" s="71">
        <v>49</v>
      </c>
      <c r="J10" s="71">
        <v>30</v>
      </c>
      <c r="K10" s="71">
        <v>44</v>
      </c>
      <c r="L10" s="71">
        <v>35</v>
      </c>
      <c r="M10" s="71">
        <v>34</v>
      </c>
      <c r="N10" s="71">
        <v>43</v>
      </c>
      <c r="O10" s="71">
        <v>25</v>
      </c>
      <c r="P10" s="71">
        <v>62</v>
      </c>
      <c r="Q10" s="71">
        <v>43</v>
      </c>
      <c r="R10" s="71">
        <v>62</v>
      </c>
      <c r="S10" s="71">
        <v>67</v>
      </c>
      <c r="T10" s="71">
        <v>0</v>
      </c>
      <c r="U10" s="72">
        <v>494</v>
      </c>
      <c r="V10" s="504">
        <v>7025.757575757576</v>
      </c>
      <c r="W10" s="74">
        <v>7.0312702178132416E-2</v>
      </c>
      <c r="X10" s="638">
        <v>0.16500000000000001</v>
      </c>
      <c r="Y10" s="638">
        <v>0.13200000000000001</v>
      </c>
      <c r="Z10" s="122">
        <v>0.53267198619797285</v>
      </c>
      <c r="AA10" s="69">
        <v>2.7752210480914384E-2</v>
      </c>
      <c r="AB10" s="92">
        <v>0.16500000000000001</v>
      </c>
      <c r="AC10" s="92">
        <v>7.0312702178132416E-2</v>
      </c>
      <c r="AD10" s="93">
        <v>0.42613758895837828</v>
      </c>
      <c r="AE10" s="487">
        <v>7025.757575757576</v>
      </c>
      <c r="AF10" s="488">
        <v>1159.25</v>
      </c>
      <c r="AG10" s="487">
        <v>494</v>
      </c>
      <c r="AH10" s="488">
        <v>96.604166666666671</v>
      </c>
      <c r="AI10" s="488">
        <v>1062.6458333333335</v>
      </c>
      <c r="AJ10" s="488">
        <v>494</v>
      </c>
      <c r="AK10" s="96">
        <v>0.46487736977277622</v>
      </c>
      <c r="AL10" s="423">
        <v>-568.64583333333348</v>
      </c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/>
      <c r="I11" s="71">
        <v>58</v>
      </c>
      <c r="J11" s="71">
        <v>16</v>
      </c>
      <c r="K11" s="71">
        <v>30</v>
      </c>
      <c r="L11" s="71">
        <v>43</v>
      </c>
      <c r="M11" s="71">
        <v>37</v>
      </c>
      <c r="N11" s="71">
        <v>56</v>
      </c>
      <c r="O11" s="71">
        <v>67</v>
      </c>
      <c r="P11" s="71">
        <v>81</v>
      </c>
      <c r="Q11" s="71">
        <v>37</v>
      </c>
      <c r="R11" s="71">
        <v>69</v>
      </c>
      <c r="S11" s="71">
        <v>47</v>
      </c>
      <c r="T11" s="71">
        <v>0</v>
      </c>
      <c r="U11" s="72">
        <v>541</v>
      </c>
      <c r="V11" s="504">
        <v>5541.818181818182</v>
      </c>
      <c r="W11" s="74">
        <v>9.7621391076115477E-2</v>
      </c>
      <c r="X11" s="638">
        <v>0.16500000000000001</v>
      </c>
      <c r="Y11" s="638">
        <v>0.13200000000000001</v>
      </c>
      <c r="Z11" s="122">
        <v>0.73955599300087482</v>
      </c>
      <c r="AA11" s="69">
        <v>3.853086723534558E-2</v>
      </c>
      <c r="AB11" s="92">
        <v>0.16500000000000001</v>
      </c>
      <c r="AC11" s="92">
        <v>9.7621391076115477E-2</v>
      </c>
      <c r="AD11" s="93">
        <v>0.59164479440069984</v>
      </c>
      <c r="AE11" s="487">
        <v>5541.818181818182</v>
      </c>
      <c r="AF11" s="488">
        <v>914.40000000000009</v>
      </c>
      <c r="AG11" s="487">
        <v>541</v>
      </c>
      <c r="AH11" s="488">
        <v>76.2</v>
      </c>
      <c r="AI11" s="488">
        <v>838.2</v>
      </c>
      <c r="AJ11" s="488">
        <v>541</v>
      </c>
      <c r="AK11" s="96">
        <v>0.64543068480076349</v>
      </c>
      <c r="AL11" s="423">
        <v>-297.20000000000005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/>
      <c r="I12" s="71">
        <v>45</v>
      </c>
      <c r="J12" s="71">
        <v>44</v>
      </c>
      <c r="K12" s="71">
        <v>36</v>
      </c>
      <c r="L12" s="71">
        <v>55</v>
      </c>
      <c r="M12" s="71">
        <v>60</v>
      </c>
      <c r="N12" s="71">
        <v>81</v>
      </c>
      <c r="O12" s="71">
        <v>77</v>
      </c>
      <c r="P12" s="71">
        <v>63</v>
      </c>
      <c r="Q12" s="71">
        <v>41</v>
      </c>
      <c r="R12" s="71">
        <v>76</v>
      </c>
      <c r="S12" s="71">
        <v>85</v>
      </c>
      <c r="T12" s="71">
        <v>0</v>
      </c>
      <c r="U12" s="72">
        <v>663</v>
      </c>
      <c r="V12" s="504">
        <v>5603.8538181818194</v>
      </c>
      <c r="W12" s="74">
        <v>0.11831143736278109</v>
      </c>
      <c r="X12" s="638">
        <v>0.16500000000000001</v>
      </c>
      <c r="Y12" s="638">
        <v>0.13200000000000001</v>
      </c>
      <c r="Z12" s="122">
        <v>0.89629876789985674</v>
      </c>
      <c r="AA12" s="69">
        <v>4.6697165807582534E-2</v>
      </c>
      <c r="AB12" s="92">
        <v>0.16500000000000001</v>
      </c>
      <c r="AC12" s="92">
        <v>0.11831143736278109</v>
      </c>
      <c r="AD12" s="93">
        <v>0.71703901431988537</v>
      </c>
      <c r="AE12" s="487">
        <v>5603.8538181818194</v>
      </c>
      <c r="AF12" s="488">
        <v>924.63588000000027</v>
      </c>
      <c r="AG12" s="487">
        <v>663</v>
      </c>
      <c r="AH12" s="488">
        <v>77.052990000000023</v>
      </c>
      <c r="AI12" s="488">
        <v>847.58289000000025</v>
      </c>
      <c r="AJ12" s="488">
        <v>663</v>
      </c>
      <c r="AK12" s="96">
        <v>0.78222437925805677</v>
      </c>
      <c r="AL12" s="423">
        <v>-184.58289000000025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/>
      <c r="I13" s="71">
        <v>84</v>
      </c>
      <c r="J13" s="71">
        <v>37</v>
      </c>
      <c r="K13" s="71">
        <v>72</v>
      </c>
      <c r="L13" s="71">
        <v>38</v>
      </c>
      <c r="M13" s="71">
        <v>31</v>
      </c>
      <c r="N13" s="71">
        <v>21</v>
      </c>
      <c r="O13" s="71">
        <v>11</v>
      </c>
      <c r="P13" s="71">
        <v>16</v>
      </c>
      <c r="Q13" s="71">
        <v>33</v>
      </c>
      <c r="R13" s="71">
        <v>38</v>
      </c>
      <c r="S13" s="71">
        <v>16</v>
      </c>
      <c r="T13" s="71">
        <v>0</v>
      </c>
      <c r="U13" s="72">
        <v>397</v>
      </c>
      <c r="V13" s="504">
        <v>5608.787878787879</v>
      </c>
      <c r="W13" s="74">
        <v>7.078178183586363E-2</v>
      </c>
      <c r="X13" s="638">
        <v>0.16500000000000001</v>
      </c>
      <c r="Y13" s="638">
        <v>0.13200000000000001</v>
      </c>
      <c r="Z13" s="122">
        <v>0.5362256199686638</v>
      </c>
      <c r="AA13" s="69">
        <v>2.7937354800367381E-2</v>
      </c>
      <c r="AB13" s="92">
        <v>0.16500000000000001</v>
      </c>
      <c r="AC13" s="92">
        <v>7.078178183586363E-2</v>
      </c>
      <c r="AD13" s="93">
        <v>0.4289804959749311</v>
      </c>
      <c r="AE13" s="487">
        <v>5608.787878787879</v>
      </c>
      <c r="AF13" s="488">
        <v>925.45</v>
      </c>
      <c r="AG13" s="487">
        <v>397</v>
      </c>
      <c r="AH13" s="488">
        <v>77.120833333333337</v>
      </c>
      <c r="AI13" s="488">
        <v>848.32916666666665</v>
      </c>
      <c r="AJ13" s="488">
        <v>397</v>
      </c>
      <c r="AK13" s="96">
        <v>0.46797872288174303</v>
      </c>
      <c r="AL13" s="423">
        <v>-451.32916666666665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/>
      <c r="I14" s="71">
        <v>2</v>
      </c>
      <c r="J14" s="71">
        <v>0</v>
      </c>
      <c r="K14" s="71">
        <v>1</v>
      </c>
      <c r="L14" s="71">
        <v>3</v>
      </c>
      <c r="M14" s="71">
        <v>0</v>
      </c>
      <c r="N14" s="71">
        <v>0</v>
      </c>
      <c r="O14" s="71">
        <v>0</v>
      </c>
      <c r="P14" s="71">
        <v>2</v>
      </c>
      <c r="Q14" s="71">
        <v>0</v>
      </c>
      <c r="R14" s="71">
        <v>0</v>
      </c>
      <c r="S14" s="71">
        <v>0</v>
      </c>
      <c r="T14" s="71">
        <v>0</v>
      </c>
      <c r="U14" s="72">
        <v>8</v>
      </c>
      <c r="V14" s="504">
        <v>150.63454545454545</v>
      </c>
      <c r="W14" s="74">
        <v>5.3108667575951431E-2</v>
      </c>
      <c r="X14" s="638">
        <v>0.16500000000000001</v>
      </c>
      <c r="Y14" s="638">
        <v>0.13200000000000001</v>
      </c>
      <c r="Z14" s="122">
        <v>0.40233839072690475</v>
      </c>
      <c r="AA14" s="69">
        <v>2.0961830156871739E-2</v>
      </c>
      <c r="AB14" s="92">
        <v>0.16500000000000001</v>
      </c>
      <c r="AC14" s="92">
        <v>5.3108667575951431E-2</v>
      </c>
      <c r="AD14" s="93">
        <v>0.32187071258152383</v>
      </c>
      <c r="AE14" s="487">
        <v>150.63454545454545</v>
      </c>
      <c r="AF14" s="488">
        <v>24.854700000000001</v>
      </c>
      <c r="AG14" s="487">
        <v>8</v>
      </c>
      <c r="AH14" s="488">
        <v>2.0712250000000001</v>
      </c>
      <c r="AI14" s="488">
        <v>22.783475000000003</v>
      </c>
      <c r="AJ14" s="488">
        <v>8</v>
      </c>
      <c r="AK14" s="96">
        <v>0.35113168645257137</v>
      </c>
      <c r="AL14" s="423">
        <v>-14.783475000000003</v>
      </c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/>
      <c r="I15" s="111">
        <v>68</v>
      </c>
      <c r="J15" s="111">
        <v>18</v>
      </c>
      <c r="K15" s="111">
        <v>41</v>
      </c>
      <c r="L15" s="111">
        <v>34</v>
      </c>
      <c r="M15" s="111">
        <v>22</v>
      </c>
      <c r="N15" s="111">
        <v>32</v>
      </c>
      <c r="O15" s="111">
        <v>125</v>
      </c>
      <c r="P15" s="111">
        <v>64</v>
      </c>
      <c r="Q15" s="111">
        <v>18</v>
      </c>
      <c r="R15" s="111">
        <v>19</v>
      </c>
      <c r="S15" s="111">
        <v>29</v>
      </c>
      <c r="T15" s="111">
        <v>0</v>
      </c>
      <c r="U15" s="112">
        <v>470</v>
      </c>
      <c r="V15" s="825">
        <v>1478.8734545454549</v>
      </c>
      <c r="W15" s="567">
        <v>0.31780947758269062</v>
      </c>
      <c r="X15" s="638">
        <v>0.16500000000000001</v>
      </c>
      <c r="Y15" s="638">
        <v>0.13200000000000001</v>
      </c>
      <c r="Z15" s="130">
        <v>1</v>
      </c>
      <c r="AA15" s="69">
        <v>5.21E-2</v>
      </c>
      <c r="AB15" s="545">
        <v>0.16500000000000001</v>
      </c>
      <c r="AC15" s="545">
        <v>0.31780947758269062</v>
      </c>
      <c r="AD15" s="546">
        <v>1.9261180459557006</v>
      </c>
      <c r="AE15" s="589">
        <v>1478.8734545454549</v>
      </c>
      <c r="AF15" s="590">
        <v>244.01412000000008</v>
      </c>
      <c r="AG15" s="589">
        <v>470</v>
      </c>
      <c r="AH15" s="488">
        <v>20.334510000000005</v>
      </c>
      <c r="AI15" s="590">
        <v>223.67961000000005</v>
      </c>
      <c r="AJ15" s="590">
        <v>470</v>
      </c>
      <c r="AK15" s="532">
        <v>2.101219686497128</v>
      </c>
      <c r="AL15" s="423">
        <v>246.32038999999995</v>
      </c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 ht="15" customHeight="1" thickBot="1" x14ac:dyDescent="0.35">
      <c r="A16"/>
      <c r="B16"/>
      <c r="C16" s="62"/>
      <c r="D16" s="63"/>
      <c r="E16" s="64"/>
      <c r="F16" s="103"/>
      <c r="G16" s="529" t="s">
        <v>15</v>
      </c>
      <c r="H16" s="82"/>
      <c r="I16" s="82">
        <v>457</v>
      </c>
      <c r="J16" s="82">
        <v>235</v>
      </c>
      <c r="K16" s="82">
        <v>366</v>
      </c>
      <c r="L16" s="82">
        <v>334</v>
      </c>
      <c r="M16" s="82">
        <v>314</v>
      </c>
      <c r="N16" s="82">
        <v>357</v>
      </c>
      <c r="O16" s="82">
        <v>454</v>
      </c>
      <c r="P16" s="82">
        <v>367</v>
      </c>
      <c r="Q16" s="82">
        <v>266</v>
      </c>
      <c r="R16" s="82">
        <v>382</v>
      </c>
      <c r="S16" s="82">
        <v>327</v>
      </c>
      <c r="T16" s="82">
        <v>0</v>
      </c>
      <c r="U16" s="82">
        <v>3859</v>
      </c>
      <c r="V16" s="826">
        <v>36846.36363636364</v>
      </c>
      <c r="W16" s="573">
        <v>0.10473218030643211</v>
      </c>
      <c r="X16" s="830">
        <v>0.16500000000000001</v>
      </c>
      <c r="Y16" s="830">
        <v>0.13200000000000001</v>
      </c>
      <c r="Z16" s="602">
        <v>0.79342560838206144</v>
      </c>
      <c r="AA16" s="499">
        <v>4.1337474196705394E-2</v>
      </c>
      <c r="AB16" s="551">
        <v>0.16500000000000001</v>
      </c>
      <c r="AC16" s="551">
        <v>0.10473218030643211</v>
      </c>
      <c r="AD16" s="552">
        <v>0.63474048670564909</v>
      </c>
      <c r="AE16" s="592">
        <v>36846.36363636364</v>
      </c>
      <c r="AF16" s="592">
        <v>6079.6500000000005</v>
      </c>
      <c r="AG16" s="592">
        <v>3859</v>
      </c>
      <c r="AH16" s="593">
        <v>506.63750000000005</v>
      </c>
      <c r="AI16" s="592">
        <v>5573.0125000000007</v>
      </c>
      <c r="AJ16" s="592">
        <v>3859</v>
      </c>
      <c r="AK16" s="537">
        <v>0.6924441673152536</v>
      </c>
      <c r="AL16" s="423">
        <v>-1714.0125000000007</v>
      </c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3:29" ht="4.5" customHeight="1" x14ac:dyDescent="0.25">
      <c r="C17" s="62"/>
      <c r="D17" s="63"/>
      <c r="AB17" s="119"/>
      <c r="AC17" s="119"/>
    </row>
    <row r="18" spans="3:29" ht="17.25" hidden="1" customHeight="1" x14ac:dyDescent="0.3">
      <c r="G18" s="15" t="s">
        <v>16</v>
      </c>
      <c r="H18" s="126" t="e">
        <v>#REF!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827">
        <v>4869.7102613939387</v>
      </c>
      <c r="W18" s="127" t="e">
        <v>#REF!</v>
      </c>
      <c r="X18" s="117">
        <v>0.22</v>
      </c>
      <c r="Y18" s="68">
        <v>0.13200000000000001</v>
      </c>
      <c r="Z18" s="128" t="e">
        <v>#REF!</v>
      </c>
      <c r="AA18" s="69" t="e">
        <v>#REF!</v>
      </c>
      <c r="AB18" s="119"/>
      <c r="AC18" s="120"/>
    </row>
    <row r="19" spans="3:29" ht="17.25" hidden="1" customHeight="1" x14ac:dyDescent="0.3">
      <c r="G19" s="18" t="s">
        <v>17</v>
      </c>
      <c r="H19" s="111" t="e">
        <v>#REF!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825">
        <v>3869.8163636363638</v>
      </c>
      <c r="W19" s="129" t="e">
        <v>#REF!</v>
      </c>
      <c r="X19" s="121">
        <v>0.22</v>
      </c>
      <c r="Y19" s="74">
        <v>0.13200000000000001</v>
      </c>
      <c r="Z19" s="130" t="e">
        <v>#REF!</v>
      </c>
      <c r="AA19" s="75" t="e">
        <v>#REF!</v>
      </c>
      <c r="AB19" s="119"/>
      <c r="AC19" s="120"/>
    </row>
    <row r="20" spans="3:29" ht="17.25" hidden="1" customHeight="1" x14ac:dyDescent="0.3">
      <c r="G20" s="27" t="s">
        <v>18</v>
      </c>
      <c r="H20" s="111" t="e">
        <v>#REF!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825">
        <v>675.03217484334436</v>
      </c>
      <c r="W20" s="129" t="e">
        <v>#REF!</v>
      </c>
      <c r="X20" s="121">
        <v>0.22</v>
      </c>
      <c r="Y20" s="74">
        <v>0.13200000000000001</v>
      </c>
      <c r="Z20" s="130" t="e">
        <v>#REF!</v>
      </c>
      <c r="AA20" s="75" t="e">
        <v>#REF!</v>
      </c>
    </row>
    <row r="21" spans="3:29" ht="18" hidden="1" customHeight="1" thickBot="1" x14ac:dyDescent="0.35">
      <c r="G21" s="26" t="s">
        <v>19</v>
      </c>
      <c r="H21" s="79" t="e">
        <v>#REF!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505">
        <v>5765.9438630908926</v>
      </c>
      <c r="W21" s="123" t="e">
        <v>#REF!</v>
      </c>
      <c r="X21" s="124">
        <v>0.22</v>
      </c>
      <c r="Y21" s="80">
        <v>0.13200000000000001</v>
      </c>
      <c r="Z21" s="125" t="e">
        <v>#REF!</v>
      </c>
      <c r="AA21" s="81" t="e">
        <v>#REF!</v>
      </c>
    </row>
    <row r="22" spans="3:29" ht="4.5" hidden="1" customHeight="1" x14ac:dyDescent="0.25"/>
    <row r="23" spans="3:29" ht="18" hidden="1" customHeight="1" thickBot="1" x14ac:dyDescent="0.35">
      <c r="G23" s="28" t="s">
        <v>20</v>
      </c>
      <c r="H23" s="82" t="e">
        <v>#REF!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8">
        <v>88873.229935691823</v>
      </c>
      <c r="W23" s="131" t="e">
        <v>#REF!</v>
      </c>
    </row>
    <row r="24" spans="3:29" ht="15.75" thickBot="1" x14ac:dyDescent="0.3"/>
    <row r="25" spans="3:29" ht="18" thickBot="1" x14ac:dyDescent="0.35">
      <c r="G25" s="739" t="s">
        <v>20</v>
      </c>
      <c r="N25" s="5"/>
      <c r="O25" s="5"/>
      <c r="P25" s="5"/>
      <c r="Q25" s="5"/>
      <c r="R25" s="5"/>
      <c r="S25" s="5"/>
      <c r="T25" s="5"/>
      <c r="U25" s="5"/>
      <c r="V25" s="829"/>
    </row>
    <row r="26" spans="3:29" ht="15.75" thickBot="1" x14ac:dyDescent="0.3">
      <c r="G26" s="5"/>
      <c r="H26" s="5"/>
      <c r="N26" s="5"/>
      <c r="O26" s="5"/>
      <c r="P26" s="5"/>
      <c r="Q26" s="5"/>
      <c r="R26" s="5"/>
      <c r="S26" s="5"/>
      <c r="T26" s="5"/>
      <c r="U26" s="5"/>
      <c r="V26" s="829"/>
    </row>
    <row r="27" spans="3:29" ht="18" thickBot="1" x14ac:dyDescent="0.35">
      <c r="G27" s="739" t="s">
        <v>500</v>
      </c>
      <c r="N27" s="5"/>
      <c r="O27" s="5"/>
      <c r="P27" s="5"/>
      <c r="Q27" s="5"/>
      <c r="R27" s="5"/>
      <c r="S27" s="5"/>
      <c r="T27" s="5"/>
      <c r="U27" s="5"/>
      <c r="V27" s="829"/>
    </row>
    <row r="28" spans="3:29" x14ac:dyDescent="0.25">
      <c r="N28" s="5"/>
      <c r="O28" s="5"/>
      <c r="P28" s="5"/>
      <c r="Q28" s="5"/>
      <c r="R28" s="5"/>
      <c r="S28" s="5"/>
      <c r="T28" s="5"/>
      <c r="U28" s="5"/>
      <c r="V28" s="829"/>
    </row>
    <row r="29" spans="3:29" x14ac:dyDescent="0.25">
      <c r="N29" s="5"/>
      <c r="O29" s="5"/>
      <c r="P29" s="5"/>
      <c r="Q29" s="5"/>
      <c r="R29" s="5"/>
      <c r="S29" s="5"/>
      <c r="T29" s="5"/>
      <c r="U29" s="5"/>
      <c r="V29" s="829"/>
    </row>
    <row r="30" spans="3:29" x14ac:dyDescent="0.25">
      <c r="N30" s="5"/>
      <c r="O30" s="5"/>
      <c r="P30" s="5"/>
      <c r="Q30" s="5"/>
      <c r="R30" s="5"/>
      <c r="S30" s="5"/>
      <c r="T30" s="5"/>
      <c r="U30" s="5"/>
      <c r="V30" s="829"/>
    </row>
    <row r="31" spans="3:29" x14ac:dyDescent="0.25">
      <c r="N31" s="5"/>
      <c r="O31" s="5"/>
      <c r="P31" s="5"/>
      <c r="Q31" s="5"/>
      <c r="R31" s="5"/>
      <c r="S31" s="5"/>
      <c r="T31" s="5"/>
      <c r="U31" s="5"/>
      <c r="V31" s="829"/>
    </row>
  </sheetData>
  <autoFilter ref="G4:G16" xr:uid="{00000000-0001-0000-0600-000000000000}"/>
  <mergeCells count="3">
    <mergeCell ref="H4:AA5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zoomScale="60" zoomScaleNormal="60" workbookViewId="0">
      <selection activeCell="Y31" sqref="Y31"/>
    </sheetView>
  </sheetViews>
  <sheetFormatPr baseColWidth="10" defaultRowHeight="15" x14ac:dyDescent="0.25"/>
  <cols>
    <col min="1" max="4" width="1.140625" style="4" customWidth="1"/>
    <col min="5" max="5" width="1.140625" style="5" customWidth="1"/>
    <col min="6" max="6" width="1.140625" style="100" customWidth="1"/>
    <col min="7" max="7" width="55.42578125" style="4" bestFit="1" customWidth="1"/>
    <col min="8" max="8" width="8" style="4" customWidth="1"/>
    <col min="9" max="10" width="7" style="4" bestFit="1" customWidth="1"/>
    <col min="11" max="11" width="6.85546875" style="4" bestFit="1" customWidth="1"/>
    <col min="12" max="12" width="6.5703125" style="4" bestFit="1" customWidth="1"/>
    <col min="13" max="13" width="7.28515625" style="4" bestFit="1" customWidth="1"/>
    <col min="14" max="14" width="6.85546875" style="4" bestFit="1" customWidth="1"/>
    <col min="15" max="15" width="5.85546875" style="4" bestFit="1" customWidth="1"/>
    <col min="16" max="16" width="7.28515625" style="4" bestFit="1" customWidth="1"/>
    <col min="17" max="17" width="8.28515625" style="4" bestFit="1" customWidth="1"/>
    <col min="18" max="18" width="6.85546875" style="4" bestFit="1" customWidth="1"/>
    <col min="19" max="19" width="7" style="4" bestFit="1" customWidth="1"/>
    <col min="20" max="20" width="6.28515625" style="4" bestFit="1" customWidth="1"/>
    <col min="21" max="21" width="9.7109375" style="4" customWidth="1"/>
    <col min="22" max="22" width="23.140625" style="4" customWidth="1"/>
    <col min="23" max="23" width="16.5703125" style="5" customWidth="1"/>
    <col min="24" max="24" width="12.5703125" style="4" customWidth="1"/>
    <col min="25" max="25" width="19.28515625" style="4" customWidth="1"/>
    <col min="26" max="26" width="18" style="4" customWidth="1"/>
    <col min="27" max="27" width="17.140625" style="56" customWidth="1"/>
    <col min="28" max="29" width="15.7109375" style="56" customWidth="1"/>
    <col min="30" max="33" width="15.7109375" style="4" customWidth="1"/>
    <col min="34" max="34" width="15.7109375" style="56" customWidth="1"/>
    <col min="35" max="35" width="15.7109375" style="17" customWidth="1"/>
    <col min="36" max="37" width="15.7109375" style="56" customWidth="1"/>
    <col min="38" max="38" width="15.7109375" style="17" customWidth="1"/>
    <col min="39" max="39" width="11.7109375" style="17" customWidth="1"/>
    <col min="40" max="41" width="11.7109375" style="56" customWidth="1"/>
    <col min="42" max="42" width="13.140625" style="5" bestFit="1" customWidth="1"/>
    <col min="43" max="43" width="17.85546875" style="4" bestFit="1" customWidth="1"/>
    <col min="44" max="45" width="14" style="4" customWidth="1"/>
    <col min="46" max="46" width="13.7109375" style="4" bestFit="1" customWidth="1"/>
    <col min="47" max="47" width="7.140625" style="4" bestFit="1" customWidth="1"/>
    <col min="48" max="48" width="6.140625" style="4" bestFit="1" customWidth="1"/>
    <col min="49" max="49" width="5.140625" style="4" bestFit="1" customWidth="1"/>
    <col min="50" max="51" width="7.140625" style="4" bestFit="1" customWidth="1"/>
    <col min="52" max="52" width="15.140625" style="4" customWidth="1"/>
    <col min="53" max="16384" width="11.42578125" style="4"/>
  </cols>
  <sheetData>
    <row r="1" spans="1:52" s="2" customFormat="1" ht="21" customHeight="1" x14ac:dyDescent="0.45">
      <c r="E1" s="3"/>
      <c r="F1" s="98"/>
      <c r="G1" s="836" t="s">
        <v>0</v>
      </c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55"/>
      <c r="AC1" s="55"/>
      <c r="AH1" s="55"/>
      <c r="AI1" s="132"/>
      <c r="AJ1" s="55"/>
      <c r="AK1" s="55"/>
      <c r="AL1" s="132"/>
      <c r="AM1" s="132"/>
      <c r="AN1" s="55"/>
      <c r="AO1" s="55"/>
      <c r="AP1" s="3"/>
    </row>
    <row r="2" spans="1:52" s="2" customFormat="1" ht="28.5" customHeight="1" x14ac:dyDescent="0.45">
      <c r="E2" s="3"/>
      <c r="F2" s="98"/>
      <c r="G2" s="837" t="s">
        <v>2</v>
      </c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9" t="s">
        <v>542</v>
      </c>
      <c r="Y2" s="839"/>
      <c r="Z2" s="839"/>
      <c r="AA2" s="839"/>
      <c r="AB2" s="55"/>
      <c r="AC2" s="55"/>
      <c r="AH2" s="55"/>
      <c r="AI2" s="132"/>
      <c r="AJ2" s="55"/>
      <c r="AK2" s="55"/>
      <c r="AL2" s="132"/>
      <c r="AM2" s="132"/>
      <c r="AN2" s="55"/>
      <c r="AO2" s="55"/>
      <c r="AP2" s="3"/>
    </row>
    <row r="3" spans="1:52" ht="3" customHeight="1" thickBot="1" x14ac:dyDescent="0.3"/>
    <row r="4" spans="1:52" ht="26.25" customHeight="1" x14ac:dyDescent="0.25">
      <c r="G4" s="57"/>
      <c r="H4" s="971" t="s">
        <v>510</v>
      </c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95"/>
      <c r="AB4" s="4"/>
      <c r="AC4" s="4"/>
      <c r="AE4" s="5"/>
      <c r="AH4" s="85" t="s">
        <v>45</v>
      </c>
      <c r="AI4" s="86">
        <v>12</v>
      </c>
      <c r="AJ4" s="5"/>
      <c r="AK4" s="5"/>
      <c r="AL4" s="4"/>
      <c r="AQ4" s="133"/>
    </row>
    <row r="5" spans="1:52" ht="23.25" customHeight="1" thickBot="1" x14ac:dyDescent="0.3">
      <c r="G5" s="57"/>
      <c r="H5" s="996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8"/>
      <c r="AB5" s="4"/>
      <c r="AC5" s="4"/>
      <c r="AE5" s="5"/>
      <c r="AH5" s="85" t="s">
        <v>46</v>
      </c>
      <c r="AI5" s="86">
        <v>11</v>
      </c>
      <c r="AJ5" s="5"/>
      <c r="AK5" s="4"/>
      <c r="AL5" s="4"/>
      <c r="AR5" s="134" t="s">
        <v>86</v>
      </c>
      <c r="AS5" s="134"/>
      <c r="AT5" s="134" t="s">
        <v>87</v>
      </c>
    </row>
    <row r="6" spans="1:52" ht="51.75" thickBot="1" x14ac:dyDescent="0.3">
      <c r="G6" s="57"/>
      <c r="H6" s="987" t="s">
        <v>4</v>
      </c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9"/>
      <c r="V6" s="7" t="s">
        <v>5</v>
      </c>
      <c r="W6" s="843" t="s">
        <v>6</v>
      </c>
      <c r="X6" s="872">
        <v>2024</v>
      </c>
      <c r="Y6" s="873"/>
      <c r="Z6" s="847" t="s">
        <v>7</v>
      </c>
      <c r="AA6" s="848"/>
      <c r="AB6" s="87" t="s">
        <v>47</v>
      </c>
      <c r="AC6" s="87" t="s">
        <v>48</v>
      </c>
      <c r="AD6" s="87" t="s">
        <v>49</v>
      </c>
      <c r="AE6" s="87" t="s">
        <v>50</v>
      </c>
      <c r="AF6" s="87" t="s">
        <v>51</v>
      </c>
      <c r="AG6" s="87" t="s">
        <v>52</v>
      </c>
      <c r="AH6" s="87" t="s">
        <v>45</v>
      </c>
      <c r="AI6" s="87" t="s">
        <v>53</v>
      </c>
      <c r="AJ6" s="87" t="s">
        <v>54</v>
      </c>
      <c r="AK6" s="87" t="s">
        <v>55</v>
      </c>
      <c r="AL6" s="87" t="s">
        <v>56</v>
      </c>
      <c r="AQ6" s="871"/>
      <c r="AR6" s="871"/>
      <c r="AS6" s="871"/>
      <c r="AT6" s="871"/>
    </row>
    <row r="7" spans="1:52" ht="85.5" customHeight="1" thickBot="1" x14ac:dyDescent="0.3">
      <c r="G7" s="57"/>
      <c r="H7" s="992" t="s">
        <v>464</v>
      </c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4"/>
      <c r="V7" s="135" t="s">
        <v>89</v>
      </c>
      <c r="W7" s="844"/>
      <c r="X7" s="11" t="s">
        <v>11</v>
      </c>
      <c r="Y7" s="11" t="s">
        <v>462</v>
      </c>
      <c r="Z7" s="13" t="s">
        <v>13</v>
      </c>
      <c r="AA7" s="13" t="s">
        <v>540</v>
      </c>
      <c r="AB7" s="88" t="s">
        <v>57</v>
      </c>
      <c r="AC7" s="88" t="s">
        <v>58</v>
      </c>
      <c r="AD7" s="88" t="s">
        <v>59</v>
      </c>
      <c r="AE7" s="89" t="s">
        <v>60</v>
      </c>
      <c r="AF7" s="89" t="s">
        <v>61</v>
      </c>
      <c r="AG7" s="519" t="s">
        <v>429</v>
      </c>
      <c r="AH7" s="89" t="s">
        <v>63</v>
      </c>
      <c r="AI7" s="89" t="s">
        <v>64</v>
      </c>
      <c r="AJ7" s="89" t="s">
        <v>65</v>
      </c>
      <c r="AK7" s="90" t="s">
        <v>66</v>
      </c>
      <c r="AL7" s="90" t="s">
        <v>67</v>
      </c>
      <c r="AQ7" s="312" t="s">
        <v>488</v>
      </c>
      <c r="AR7" s="312" t="s">
        <v>489</v>
      </c>
      <c r="AS7" s="312" t="s">
        <v>495</v>
      </c>
      <c r="AT7" s="312" t="s">
        <v>490</v>
      </c>
      <c r="AV7" s="137"/>
      <c r="AW7" s="138"/>
      <c r="AX7" s="138"/>
      <c r="AY7" s="138"/>
      <c r="AZ7" s="138"/>
    </row>
    <row r="8" spans="1:52" ht="85.5" customHeight="1" thickBot="1" x14ac:dyDescent="0.3">
      <c r="G8" s="594" t="s">
        <v>430</v>
      </c>
      <c r="H8" s="874"/>
      <c r="I8" s="416" t="s">
        <v>188</v>
      </c>
      <c r="J8" s="416" t="s">
        <v>189</v>
      </c>
      <c r="K8" s="416" t="s">
        <v>190</v>
      </c>
      <c r="L8" s="416" t="s">
        <v>191</v>
      </c>
      <c r="M8" s="416" t="s">
        <v>192</v>
      </c>
      <c r="N8" s="416" t="s">
        <v>193</v>
      </c>
      <c r="O8" s="416" t="s">
        <v>194</v>
      </c>
      <c r="P8" s="416" t="s">
        <v>195</v>
      </c>
      <c r="Q8" s="416" t="s">
        <v>422</v>
      </c>
      <c r="R8" s="416" t="s">
        <v>197</v>
      </c>
      <c r="S8" s="416" t="s">
        <v>198</v>
      </c>
      <c r="T8" s="416" t="s">
        <v>199</v>
      </c>
      <c r="U8" s="419" t="s">
        <v>200</v>
      </c>
      <c r="V8" s="437"/>
      <c r="W8" s="433"/>
      <c r="X8" s="667">
        <v>0.1119</v>
      </c>
      <c r="Y8" s="471">
        <v>0.8</v>
      </c>
      <c r="Z8" s="434"/>
      <c r="AA8" s="833">
        <v>3.1300000000000001E-2</v>
      </c>
      <c r="AB8" s="91" t="s">
        <v>68</v>
      </c>
      <c r="AC8" s="91" t="s">
        <v>69</v>
      </c>
      <c r="AD8" s="91" t="s">
        <v>70</v>
      </c>
      <c r="AE8" s="91" t="s">
        <v>71</v>
      </c>
      <c r="AF8" s="91" t="s">
        <v>72</v>
      </c>
      <c r="AG8" s="91" t="s">
        <v>73</v>
      </c>
      <c r="AH8" s="91" t="s">
        <v>74</v>
      </c>
      <c r="AI8" s="91" t="s">
        <v>75</v>
      </c>
      <c r="AJ8" s="91" t="s">
        <v>76</v>
      </c>
      <c r="AK8" s="91" t="s">
        <v>77</v>
      </c>
      <c r="AL8" s="91" t="s">
        <v>78</v>
      </c>
      <c r="AQ8" s="695"/>
      <c r="AR8" s="695"/>
      <c r="AS8" s="695"/>
      <c r="AT8" s="703" t="s">
        <v>496</v>
      </c>
      <c r="AV8" s="137"/>
      <c r="AW8" s="138"/>
      <c r="AX8" s="138"/>
      <c r="AY8" s="138"/>
      <c r="AZ8" s="138"/>
    </row>
    <row r="9" spans="1:52" ht="22.5" customHeight="1" thickBot="1" x14ac:dyDescent="0.35">
      <c r="A9"/>
      <c r="B9"/>
      <c r="C9" s="62"/>
      <c r="D9" s="63"/>
      <c r="E9" s="64"/>
      <c r="F9" s="103"/>
      <c r="G9" s="18" t="s">
        <v>431</v>
      </c>
      <c r="H9" s="66"/>
      <c r="I9" s="66">
        <v>55</v>
      </c>
      <c r="J9" s="66">
        <v>19</v>
      </c>
      <c r="K9" s="66">
        <v>26</v>
      </c>
      <c r="L9" s="66">
        <v>56</v>
      </c>
      <c r="M9" s="66">
        <v>102</v>
      </c>
      <c r="N9" s="66">
        <v>110</v>
      </c>
      <c r="O9" s="66">
        <v>99</v>
      </c>
      <c r="P9" s="66">
        <v>24</v>
      </c>
      <c r="Q9" s="66">
        <v>43</v>
      </c>
      <c r="R9" s="66">
        <v>154</v>
      </c>
      <c r="S9" s="66">
        <v>69</v>
      </c>
      <c r="T9" s="66">
        <v>0</v>
      </c>
      <c r="U9" s="464">
        <v>757</v>
      </c>
      <c r="V9" s="66">
        <v>11420.214999999998</v>
      </c>
      <c r="W9" s="494">
        <v>6.628596747084009E-2</v>
      </c>
      <c r="X9" s="507">
        <v>0.1119</v>
      </c>
      <c r="Y9" s="36">
        <v>8.9520000000000002E-2</v>
      </c>
      <c r="Z9" s="107">
        <v>0.74045986897721283</v>
      </c>
      <c r="AA9" s="104">
        <v>2.3176393898986763E-2</v>
      </c>
      <c r="AB9" s="142">
        <v>0.1119</v>
      </c>
      <c r="AC9" s="142">
        <v>6.628596747084009E-2</v>
      </c>
      <c r="AD9" s="143">
        <v>0.59236789518177024</v>
      </c>
      <c r="AE9" s="94">
        <v>11420.214999999998</v>
      </c>
      <c r="AF9" s="95">
        <v>1277.9220584999998</v>
      </c>
      <c r="AG9" s="94">
        <v>757</v>
      </c>
      <c r="AH9" s="95">
        <v>106.49350487499999</v>
      </c>
      <c r="AI9" s="95">
        <v>1171.4285536249999</v>
      </c>
      <c r="AJ9" s="95">
        <v>757</v>
      </c>
      <c r="AK9" s="96">
        <v>0.64621952201647659</v>
      </c>
      <c r="AL9" s="423">
        <v>-414.42855362499995</v>
      </c>
      <c r="AP9" s="139"/>
      <c r="AQ9" s="704">
        <v>12283.214999999998</v>
      </c>
      <c r="AR9" s="702">
        <v>763</v>
      </c>
      <c r="AS9" s="702">
        <v>100</v>
      </c>
      <c r="AT9" s="702">
        <v>11420.214999999998</v>
      </c>
      <c r="AU9" s="14"/>
      <c r="AV9" s="14"/>
      <c r="AW9" s="14"/>
      <c r="AX9" s="14"/>
      <c r="AY9" s="14"/>
    </row>
    <row r="10" spans="1:52" ht="15" customHeight="1" thickBot="1" x14ac:dyDescent="0.35">
      <c r="A10"/>
      <c r="B10"/>
      <c r="C10" s="62"/>
      <c r="D10" s="63"/>
      <c r="E10" s="64"/>
      <c r="F10" s="103"/>
      <c r="G10" s="18" t="s">
        <v>432</v>
      </c>
      <c r="H10" s="71"/>
      <c r="I10" s="71">
        <v>52</v>
      </c>
      <c r="J10" s="71">
        <v>28</v>
      </c>
      <c r="K10" s="71">
        <v>23</v>
      </c>
      <c r="L10" s="71">
        <v>104</v>
      </c>
      <c r="M10" s="71">
        <v>72</v>
      </c>
      <c r="N10" s="71">
        <v>51</v>
      </c>
      <c r="O10" s="71">
        <v>139</v>
      </c>
      <c r="P10" s="71">
        <v>164</v>
      </c>
      <c r="Q10" s="71">
        <v>107</v>
      </c>
      <c r="R10" s="71">
        <v>71</v>
      </c>
      <c r="S10" s="71">
        <v>39</v>
      </c>
      <c r="T10" s="71">
        <v>0</v>
      </c>
      <c r="U10" s="465">
        <v>850</v>
      </c>
      <c r="V10" s="71">
        <v>7261</v>
      </c>
      <c r="W10" s="495">
        <v>0.11706376532158105</v>
      </c>
      <c r="X10" s="508">
        <v>0.1119</v>
      </c>
      <c r="Y10" s="41">
        <v>8.9520000000000002E-2</v>
      </c>
      <c r="Z10" s="110">
        <v>1</v>
      </c>
      <c r="AA10" s="104">
        <v>3.1300000000000001E-2</v>
      </c>
      <c r="AB10" s="142">
        <v>0.1119</v>
      </c>
      <c r="AC10" s="142">
        <v>0.11706376532158105</v>
      </c>
      <c r="AD10" s="143">
        <v>1.0461462495226188</v>
      </c>
      <c r="AE10" s="94">
        <v>7261</v>
      </c>
      <c r="AF10" s="95">
        <v>812.5059</v>
      </c>
      <c r="AG10" s="94">
        <v>850</v>
      </c>
      <c r="AH10" s="95">
        <v>67.708825000000004</v>
      </c>
      <c r="AI10" s="95">
        <v>744.79707500000006</v>
      </c>
      <c r="AJ10" s="95">
        <v>850</v>
      </c>
      <c r="AK10" s="96">
        <v>1.1412504540246751</v>
      </c>
      <c r="AL10" s="423">
        <v>105.20292499999994</v>
      </c>
      <c r="AP10" s="139"/>
      <c r="AQ10" s="704">
        <v>7850</v>
      </c>
      <c r="AR10" s="702">
        <v>500</v>
      </c>
      <c r="AS10" s="702">
        <v>89</v>
      </c>
      <c r="AT10" s="702">
        <v>7261</v>
      </c>
      <c r="AU10" s="14"/>
      <c r="AV10" s="14"/>
      <c r="AW10" s="14"/>
      <c r="AX10" s="14"/>
      <c r="AY10" s="14"/>
    </row>
    <row r="11" spans="1:52" ht="15" customHeight="1" thickBot="1" x14ac:dyDescent="0.35">
      <c r="A11"/>
      <c r="B11"/>
      <c r="C11" s="62"/>
      <c r="D11" s="63"/>
      <c r="E11" s="64"/>
      <c r="F11" s="103"/>
      <c r="G11" s="18" t="s">
        <v>433</v>
      </c>
      <c r="H11" s="71"/>
      <c r="I11" s="71">
        <v>53</v>
      </c>
      <c r="J11" s="71">
        <v>49</v>
      </c>
      <c r="K11" s="71">
        <v>57</v>
      </c>
      <c r="L11" s="71">
        <v>51</v>
      </c>
      <c r="M11" s="71">
        <v>102</v>
      </c>
      <c r="N11" s="71">
        <v>123</v>
      </c>
      <c r="O11" s="71">
        <v>76</v>
      </c>
      <c r="P11" s="71">
        <v>68</v>
      </c>
      <c r="Q11" s="71">
        <v>43</v>
      </c>
      <c r="R11" s="71">
        <v>70</v>
      </c>
      <c r="S11" s="71">
        <v>166</v>
      </c>
      <c r="T11" s="71">
        <v>0</v>
      </c>
      <c r="U11" s="465">
        <v>858</v>
      </c>
      <c r="V11" s="71">
        <v>6343</v>
      </c>
      <c r="W11" s="495">
        <v>0.13526722371117766</v>
      </c>
      <c r="X11" s="508">
        <v>0.1119</v>
      </c>
      <c r="Y11" s="41">
        <v>8.9520000000000002E-2</v>
      </c>
      <c r="Z11" s="110">
        <v>1</v>
      </c>
      <c r="AA11" s="104">
        <v>3.1300000000000001E-2</v>
      </c>
      <c r="AB11" s="142">
        <v>0.1119</v>
      </c>
      <c r="AC11" s="142">
        <v>0.13526722371117766</v>
      </c>
      <c r="AD11" s="143">
        <v>1.2088223745413553</v>
      </c>
      <c r="AE11" s="94">
        <v>6343</v>
      </c>
      <c r="AF11" s="95">
        <v>709.7817</v>
      </c>
      <c r="AG11" s="94">
        <v>858</v>
      </c>
      <c r="AH11" s="95">
        <v>59.148474999999998</v>
      </c>
      <c r="AI11" s="95">
        <v>650.63322499999992</v>
      </c>
      <c r="AJ11" s="95">
        <v>858</v>
      </c>
      <c r="AK11" s="96">
        <v>1.3187153176814788</v>
      </c>
      <c r="AL11" s="423">
        <v>207.36677500000008</v>
      </c>
      <c r="AP11" s="139"/>
      <c r="AQ11" s="704">
        <v>6728</v>
      </c>
      <c r="AR11" s="702">
        <v>304</v>
      </c>
      <c r="AS11" s="702">
        <v>81</v>
      </c>
      <c r="AT11" s="702">
        <v>6343</v>
      </c>
      <c r="AU11" s="14"/>
      <c r="AV11" s="14"/>
      <c r="AW11" s="14"/>
      <c r="AX11" s="14"/>
      <c r="AY11" s="14"/>
    </row>
    <row r="12" spans="1:52" ht="15" customHeight="1" thickBot="1" x14ac:dyDescent="0.35">
      <c r="A12"/>
      <c r="B12"/>
      <c r="C12" s="62"/>
      <c r="D12" s="63"/>
      <c r="E12" s="64"/>
      <c r="F12" s="103"/>
      <c r="G12" s="18" t="s">
        <v>434</v>
      </c>
      <c r="H12" s="71"/>
      <c r="I12" s="71">
        <v>125</v>
      </c>
      <c r="J12" s="71">
        <v>67</v>
      </c>
      <c r="K12" s="71">
        <v>41</v>
      </c>
      <c r="L12" s="71">
        <v>37</v>
      </c>
      <c r="M12" s="71">
        <v>34</v>
      </c>
      <c r="N12" s="71">
        <v>30</v>
      </c>
      <c r="O12" s="71">
        <v>31</v>
      </c>
      <c r="P12" s="71">
        <v>82</v>
      </c>
      <c r="Q12" s="71">
        <v>39</v>
      </c>
      <c r="R12" s="71">
        <v>80</v>
      </c>
      <c r="S12" s="71">
        <v>70</v>
      </c>
      <c r="T12" s="71">
        <v>0</v>
      </c>
      <c r="U12" s="465">
        <v>636</v>
      </c>
      <c r="V12" s="71">
        <v>5713.6552000000011</v>
      </c>
      <c r="W12" s="495">
        <v>0.11131228219721762</v>
      </c>
      <c r="X12" s="508">
        <v>0.1119</v>
      </c>
      <c r="Y12" s="41">
        <v>8.9520000000000002E-2</v>
      </c>
      <c r="Z12" s="110">
        <v>1</v>
      </c>
      <c r="AA12" s="104">
        <v>3.1300000000000001E-2</v>
      </c>
      <c r="AB12" s="142">
        <v>0.1119</v>
      </c>
      <c r="AC12" s="142">
        <v>0.11131228219721762</v>
      </c>
      <c r="AD12" s="143">
        <v>0.9947478301806757</v>
      </c>
      <c r="AE12" s="94">
        <v>5713.6552000000011</v>
      </c>
      <c r="AF12" s="95">
        <v>639.35801688000015</v>
      </c>
      <c r="AG12" s="94">
        <v>636</v>
      </c>
      <c r="AH12" s="95">
        <v>53.279834740000013</v>
      </c>
      <c r="AI12" s="95">
        <v>586.07818214000008</v>
      </c>
      <c r="AJ12" s="95">
        <v>636</v>
      </c>
      <c r="AK12" s="96">
        <v>1.0851794511061919</v>
      </c>
      <c r="AL12" s="423">
        <v>49.921817859999919</v>
      </c>
      <c r="AP12" s="139"/>
      <c r="AQ12" s="704">
        <v>6306.6552000000011</v>
      </c>
      <c r="AR12" s="702">
        <v>512</v>
      </c>
      <c r="AS12" s="702">
        <v>81</v>
      </c>
      <c r="AT12" s="702">
        <v>5713.6552000000011</v>
      </c>
      <c r="AU12" s="14"/>
      <c r="AV12" s="14"/>
      <c r="AW12" s="14"/>
      <c r="AX12" s="14"/>
      <c r="AY12" s="14"/>
    </row>
    <row r="13" spans="1:52" ht="15" customHeight="1" thickBot="1" x14ac:dyDescent="0.35">
      <c r="A13"/>
      <c r="B13"/>
      <c r="C13" s="62"/>
      <c r="D13" s="63"/>
      <c r="E13" s="64"/>
      <c r="F13" s="103"/>
      <c r="G13" s="18" t="s">
        <v>435</v>
      </c>
      <c r="H13" s="71"/>
      <c r="I13" s="71">
        <v>68</v>
      </c>
      <c r="J13" s="71">
        <v>7</v>
      </c>
      <c r="K13" s="71">
        <v>88</v>
      </c>
      <c r="L13" s="71">
        <v>141</v>
      </c>
      <c r="M13" s="71">
        <v>82</v>
      </c>
      <c r="N13" s="71">
        <v>60</v>
      </c>
      <c r="O13" s="71">
        <v>23</v>
      </c>
      <c r="P13" s="71">
        <v>23</v>
      </c>
      <c r="Q13" s="71">
        <v>33</v>
      </c>
      <c r="R13" s="71">
        <v>34</v>
      </c>
      <c r="S13" s="71">
        <v>21</v>
      </c>
      <c r="T13" s="71">
        <v>0</v>
      </c>
      <c r="U13" s="465">
        <v>580</v>
      </c>
      <c r="V13" s="71">
        <v>5509</v>
      </c>
      <c r="W13" s="495">
        <v>0.10528226538391723</v>
      </c>
      <c r="X13" s="508">
        <v>0.1119</v>
      </c>
      <c r="Y13" s="41">
        <v>8.9520000000000002E-2</v>
      </c>
      <c r="Z13" s="110">
        <v>1</v>
      </c>
      <c r="AA13" s="104">
        <v>3.1300000000000001E-2</v>
      </c>
      <c r="AB13" s="142">
        <v>0.1119</v>
      </c>
      <c r="AC13" s="142">
        <v>0.10528226538391723</v>
      </c>
      <c r="AD13" s="143">
        <v>0.94086028046396097</v>
      </c>
      <c r="AE13" s="94">
        <v>5509</v>
      </c>
      <c r="AF13" s="95">
        <v>616.45709999999997</v>
      </c>
      <c r="AG13" s="94">
        <v>580</v>
      </c>
      <c r="AH13" s="95">
        <v>51.371424999999995</v>
      </c>
      <c r="AI13" s="95">
        <v>565.08567499999992</v>
      </c>
      <c r="AJ13" s="95">
        <v>580</v>
      </c>
      <c r="AK13" s="96">
        <v>1.0263930332334121</v>
      </c>
      <c r="AL13" s="423">
        <v>14.914325000000076</v>
      </c>
      <c r="AP13" s="139"/>
      <c r="AQ13" s="704">
        <v>6118</v>
      </c>
      <c r="AR13" s="702">
        <v>529</v>
      </c>
      <c r="AS13" s="702">
        <v>80</v>
      </c>
      <c r="AT13" s="702">
        <v>5509</v>
      </c>
      <c r="AU13" s="14"/>
      <c r="AV13" s="14"/>
      <c r="AW13" s="14"/>
      <c r="AX13" s="14"/>
      <c r="AY13" s="14"/>
    </row>
    <row r="14" spans="1:52" ht="15" customHeight="1" thickBot="1" x14ac:dyDescent="0.35">
      <c r="A14"/>
      <c r="B14"/>
      <c r="C14" s="62"/>
      <c r="D14" s="63"/>
      <c r="E14" s="64"/>
      <c r="F14" s="103"/>
      <c r="G14" s="18" t="s">
        <v>436</v>
      </c>
      <c r="H14" s="71"/>
      <c r="I14" s="71">
        <v>0</v>
      </c>
      <c r="J14" s="71">
        <v>1</v>
      </c>
      <c r="K14" s="71">
        <v>1</v>
      </c>
      <c r="L14" s="71">
        <v>2</v>
      </c>
      <c r="M14" s="71">
        <v>1</v>
      </c>
      <c r="N14" s="71">
        <v>2</v>
      </c>
      <c r="O14" s="71">
        <v>0</v>
      </c>
      <c r="P14" s="71">
        <v>1</v>
      </c>
      <c r="Q14" s="71">
        <v>0</v>
      </c>
      <c r="R14" s="71">
        <v>1</v>
      </c>
      <c r="S14" s="71">
        <v>0</v>
      </c>
      <c r="T14" s="71">
        <v>0</v>
      </c>
      <c r="U14" s="465">
        <v>9</v>
      </c>
      <c r="V14" s="71">
        <v>145.785</v>
      </c>
      <c r="W14" s="495">
        <v>6.1734746373083654E-2</v>
      </c>
      <c r="X14" s="508">
        <v>0.1119</v>
      </c>
      <c r="Y14" s="41">
        <v>8.9520000000000002E-2</v>
      </c>
      <c r="Z14" s="110">
        <v>0.68961959755455371</v>
      </c>
      <c r="AA14" s="104">
        <v>2.1585093403457531E-2</v>
      </c>
      <c r="AB14" s="142">
        <v>0.1119</v>
      </c>
      <c r="AC14" s="142">
        <v>6.1734746373083654E-2</v>
      </c>
      <c r="AD14" s="143">
        <v>0.55169567804364306</v>
      </c>
      <c r="AE14" s="94">
        <v>145.785</v>
      </c>
      <c r="AF14" s="95">
        <v>16.3133415</v>
      </c>
      <c r="AG14" s="94">
        <v>9</v>
      </c>
      <c r="AH14" s="95">
        <v>1.3594451249999999</v>
      </c>
      <c r="AI14" s="95">
        <v>14.953896374999999</v>
      </c>
      <c r="AJ14" s="95">
        <v>9</v>
      </c>
      <c r="AK14" s="96">
        <v>0.60184983059306507</v>
      </c>
      <c r="AL14" s="423">
        <v>-5.9538963749999994</v>
      </c>
      <c r="AP14" s="139"/>
      <c r="AQ14" s="704">
        <v>161.785</v>
      </c>
      <c r="AR14" s="702">
        <v>15</v>
      </c>
      <c r="AS14" s="702">
        <v>1</v>
      </c>
      <c r="AT14" s="702">
        <v>145.785</v>
      </c>
      <c r="AU14" s="14"/>
      <c r="AV14" s="14"/>
      <c r="AW14" s="14"/>
      <c r="AX14" s="14"/>
      <c r="AY14" s="14"/>
    </row>
    <row r="15" spans="1:52" ht="15" customHeight="1" thickBot="1" x14ac:dyDescent="0.35">
      <c r="A15"/>
      <c r="B15"/>
      <c r="C15" s="62"/>
      <c r="D15" s="63"/>
      <c r="E15" s="64"/>
      <c r="F15" s="103"/>
      <c r="G15" s="27" t="s">
        <v>437</v>
      </c>
      <c r="H15" s="111"/>
      <c r="I15" s="111">
        <v>4</v>
      </c>
      <c r="J15" s="111">
        <v>3</v>
      </c>
      <c r="K15" s="111">
        <v>7</v>
      </c>
      <c r="L15" s="111">
        <v>0</v>
      </c>
      <c r="M15" s="111">
        <v>1</v>
      </c>
      <c r="N15" s="111">
        <v>15</v>
      </c>
      <c r="O15" s="111">
        <v>15</v>
      </c>
      <c r="P15" s="111">
        <v>5</v>
      </c>
      <c r="Q15" s="111">
        <v>6</v>
      </c>
      <c r="R15" s="111">
        <v>5</v>
      </c>
      <c r="S15" s="111">
        <v>1</v>
      </c>
      <c r="T15" s="111">
        <v>0</v>
      </c>
      <c r="U15" s="603">
        <v>62</v>
      </c>
      <c r="V15" s="71">
        <v>1530.3448000000001</v>
      </c>
      <c r="W15" s="496">
        <v>4.0513745660455076E-2</v>
      </c>
      <c r="X15" s="649">
        <v>0.1119</v>
      </c>
      <c r="Y15" s="54">
        <v>8.9520000000000002E-2</v>
      </c>
      <c r="Z15" s="113">
        <v>0.4525664171185777</v>
      </c>
      <c r="AA15" s="104">
        <v>1.4165328855811482E-2</v>
      </c>
      <c r="AB15" s="530">
        <v>0.1119</v>
      </c>
      <c r="AC15" s="530">
        <v>4.0513745660455076E-2</v>
      </c>
      <c r="AD15" s="531">
        <v>0.36205313369486219</v>
      </c>
      <c r="AE15" s="94">
        <v>1530.3448000000001</v>
      </c>
      <c r="AF15" s="95">
        <v>171.24558312000002</v>
      </c>
      <c r="AG15" s="94">
        <v>62</v>
      </c>
      <c r="AH15" s="95">
        <v>14.270465260000002</v>
      </c>
      <c r="AI15" s="95">
        <v>156.97511786000001</v>
      </c>
      <c r="AJ15" s="95">
        <v>62</v>
      </c>
      <c r="AK15" s="532">
        <v>0.39496705493984968</v>
      </c>
      <c r="AL15" s="423">
        <v>-94.975117860000012</v>
      </c>
      <c r="AP15" s="139"/>
      <c r="AQ15" s="697">
        <v>1664.3448000000001</v>
      </c>
      <c r="AR15" s="705">
        <v>110</v>
      </c>
      <c r="AS15" s="705">
        <v>24</v>
      </c>
      <c r="AT15" s="705">
        <v>1530.3448000000001</v>
      </c>
      <c r="AU15" s="14"/>
      <c r="AV15" s="14"/>
      <c r="AW15" s="14"/>
      <c r="AX15" s="14"/>
      <c r="AY15" s="14"/>
    </row>
    <row r="16" spans="1:52" ht="15" customHeight="1" thickBot="1" x14ac:dyDescent="0.3">
      <c r="A16"/>
      <c r="B16"/>
      <c r="C16" s="62"/>
      <c r="D16" s="63"/>
      <c r="E16" s="64"/>
      <c r="F16" s="103"/>
      <c r="G16" s="604" t="s">
        <v>15</v>
      </c>
      <c r="H16" s="82"/>
      <c r="I16" s="82">
        <v>357</v>
      </c>
      <c r="J16" s="82">
        <v>174</v>
      </c>
      <c r="K16" s="82">
        <v>243</v>
      </c>
      <c r="L16" s="82">
        <v>391</v>
      </c>
      <c r="M16" s="82">
        <v>394</v>
      </c>
      <c r="N16" s="82">
        <v>391</v>
      </c>
      <c r="O16" s="82">
        <v>383</v>
      </c>
      <c r="P16" s="82">
        <v>367</v>
      </c>
      <c r="Q16" s="82">
        <v>271</v>
      </c>
      <c r="R16" s="82">
        <v>415</v>
      </c>
      <c r="S16" s="82">
        <v>366</v>
      </c>
      <c r="T16" s="82">
        <v>0</v>
      </c>
      <c r="U16" s="591">
        <v>3752</v>
      </c>
      <c r="V16" s="83">
        <v>37923</v>
      </c>
      <c r="W16" s="678">
        <v>9.8937320359676187E-2</v>
      </c>
      <c r="X16" s="497">
        <v>0.1119</v>
      </c>
      <c r="Y16" s="497">
        <v>8.9520000000000002E-2</v>
      </c>
      <c r="Z16" s="602">
        <v>1</v>
      </c>
      <c r="AA16" s="104">
        <v>3.1300000000000001E-2</v>
      </c>
      <c r="AB16" s="533">
        <v>0.1119</v>
      </c>
      <c r="AC16" s="533">
        <v>9.8937320359676187E-2</v>
      </c>
      <c r="AD16" s="534">
        <v>0.88415835888897398</v>
      </c>
      <c r="AE16" s="535">
        <v>37923</v>
      </c>
      <c r="AF16" s="536">
        <v>4243.5837000000001</v>
      </c>
      <c r="AG16" s="535">
        <v>3752</v>
      </c>
      <c r="AH16" s="535">
        <v>353.63197500000001</v>
      </c>
      <c r="AI16" s="535">
        <v>3889.9517249999999</v>
      </c>
      <c r="AJ16" s="535">
        <v>3752</v>
      </c>
      <c r="AK16" s="537">
        <v>0.9645363915152444</v>
      </c>
      <c r="AL16" s="423">
        <v>-137.9517249999999</v>
      </c>
      <c r="AP16" s="139" t="s">
        <v>15</v>
      </c>
      <c r="AQ16" s="698">
        <v>41112</v>
      </c>
      <c r="AR16" s="706">
        <v>2733</v>
      </c>
      <c r="AS16" s="706">
        <v>456</v>
      </c>
      <c r="AT16" s="699">
        <v>37923</v>
      </c>
      <c r="AU16" s="14"/>
      <c r="AV16" s="14"/>
      <c r="AW16" s="14"/>
      <c r="AX16" s="14"/>
      <c r="AY16" s="14"/>
    </row>
    <row r="17" spans="3:51" x14ac:dyDescent="0.25">
      <c r="C17" s="62"/>
      <c r="D17" s="63"/>
      <c r="X17" s="17"/>
      <c r="AB17" s="119"/>
      <c r="AC17" s="119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3:51" x14ac:dyDescent="0.25">
      <c r="AQ18" s="14"/>
    </row>
    <row r="19" spans="3:51" x14ac:dyDescent="0.25">
      <c r="AQ19" s="14"/>
    </row>
    <row r="20" spans="3:51" x14ac:dyDescent="0.25">
      <c r="AQ20" s="14"/>
    </row>
    <row r="21" spans="3:51" x14ac:dyDescent="0.25">
      <c r="AQ21" s="14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3">
    <mergeCell ref="H4:AA5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2024-12-18T18:53:12Z</dcterms:modified>
</cp:coreProperties>
</file>